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6955" windowHeight="14355"/>
  </bookViews>
  <sheets>
    <sheet name="법인 2018년 1차 총괄" sheetId="1" r:id="rId1"/>
    <sheet name="법인 2018년 1차 세입" sheetId="2" r:id="rId2"/>
    <sheet name="법인 2018년 1차 세출" sheetId="3" r:id="rId3"/>
    <sheet name="로뎀나무 2018년 1차 총괄" sheetId="4" r:id="rId4"/>
    <sheet name="로뎀나무 2018년 1차 세입" sheetId="5" r:id="rId5"/>
    <sheet name="로뎀나무 2018년 1차 세출" sheetId="6" r:id="rId6"/>
    <sheet name="포도나무 2018년 1차 총괄" sheetId="7" r:id="rId7"/>
    <sheet name="포도나무 2018년 1차 세입" sheetId="8" r:id="rId8"/>
    <sheet name="포도나무 2018년 1차 세출" sheetId="9" r:id="rId9"/>
    <sheet name="로뎀 2018년 1차 총괄" sheetId="10" r:id="rId10"/>
    <sheet name="로뎀 2018년 1차 세입" sheetId="11" r:id="rId11"/>
    <sheet name="로뎀 2018년 1차 세출" sheetId="12" r:id="rId12"/>
  </sheets>
  <definedNames>
    <definedName name="_xlnm.Print_Titles" localSheetId="10">'로뎀 2018년 1차 세입'!$2:$3</definedName>
    <definedName name="_xlnm.Print_Titles" localSheetId="11">'로뎀 2018년 1차 세출'!$2:$3</definedName>
    <definedName name="_xlnm.Print_Titles" localSheetId="5">'로뎀나무 2018년 1차 세출'!$2:$3</definedName>
    <definedName name="_xlnm.Print_Titles" localSheetId="1">'법인 2018년 1차 세입'!$2:$3</definedName>
    <definedName name="_xlnm.Print_Titles" localSheetId="2">'법인 2018년 1차 세출'!$2:$3</definedName>
    <definedName name="_xlnm.Print_Titles" localSheetId="7">'포도나무 2018년 1차 세입'!$2:$3</definedName>
    <definedName name="_xlnm.Print_Titles" localSheetId="8">'포도나무 2018년 1차 세출'!$2:$3</definedName>
  </definedNames>
  <calcPr calcId="144525"/>
</workbook>
</file>

<file path=xl/calcChain.xml><?xml version="1.0" encoding="utf-8"?>
<calcChain xmlns="http://schemas.openxmlformats.org/spreadsheetml/2006/main">
  <c r="E36" i="12" l="1"/>
  <c r="D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36" i="12" s="1"/>
  <c r="F4" i="12"/>
  <c r="F16" i="11"/>
  <c r="E16" i="11"/>
  <c r="D16" i="11"/>
  <c r="F14" i="11"/>
  <c r="F13" i="11"/>
  <c r="F12" i="11"/>
  <c r="F11" i="11"/>
  <c r="F9" i="11"/>
  <c r="F8" i="11"/>
  <c r="F7" i="11"/>
  <c r="F6" i="11"/>
  <c r="F5" i="11"/>
  <c r="F4" i="11"/>
  <c r="O38" i="10"/>
  <c r="M38" i="10"/>
  <c r="L38" i="10"/>
  <c r="H38" i="10"/>
  <c r="F38" i="10"/>
  <c r="E38" i="10"/>
  <c r="O37" i="10"/>
  <c r="N37" i="10"/>
  <c r="N36" i="10"/>
  <c r="O36" i="10" s="1"/>
  <c r="N35" i="10"/>
  <c r="N34" i="10"/>
  <c r="O34" i="10" s="1"/>
  <c r="N33" i="10"/>
  <c r="O33" i="10" s="1"/>
  <c r="N32" i="10"/>
  <c r="O32" i="10" s="1"/>
  <c r="N31" i="10"/>
  <c r="O31" i="10" s="1"/>
  <c r="N30" i="10"/>
  <c r="N29" i="10"/>
  <c r="N28" i="10"/>
  <c r="O28" i="10" s="1"/>
  <c r="N27" i="10"/>
  <c r="N26" i="10"/>
  <c r="O26" i="10" s="1"/>
  <c r="N25" i="10"/>
  <c r="N24" i="10"/>
  <c r="O24" i="10" s="1"/>
  <c r="N23" i="10"/>
  <c r="O23" i="10" s="1"/>
  <c r="N22" i="10"/>
  <c r="O22" i="10" s="1"/>
  <c r="N21" i="10"/>
  <c r="O21" i="10" s="1"/>
  <c r="N20" i="10"/>
  <c r="O20" i="10" s="1"/>
  <c r="N19" i="10"/>
  <c r="O19" i="10" s="1"/>
  <c r="N18" i="10"/>
  <c r="O18" i="10" s="1"/>
  <c r="N17" i="10"/>
  <c r="O17" i="10" s="1"/>
  <c r="G17" i="10"/>
  <c r="H17" i="10" s="1"/>
  <c r="N16" i="10"/>
  <c r="O16" i="10" s="1"/>
  <c r="G16" i="10"/>
  <c r="H16" i="10" s="1"/>
  <c r="N15" i="10"/>
  <c r="O15" i="10" s="1"/>
  <c r="G15" i="10"/>
  <c r="N14" i="10"/>
  <c r="O14" i="10" s="1"/>
  <c r="H14" i="10"/>
  <c r="G14" i="10"/>
  <c r="N13" i="10"/>
  <c r="O13" i="10" s="1"/>
  <c r="H13" i="10"/>
  <c r="G13" i="10"/>
  <c r="N12" i="10"/>
  <c r="O12" i="10" s="1"/>
  <c r="H12" i="10"/>
  <c r="G12" i="10"/>
  <c r="N11" i="10"/>
  <c r="O11" i="10" s="1"/>
  <c r="G11" i="10"/>
  <c r="N10" i="10"/>
  <c r="O10" i="10" s="1"/>
  <c r="G10" i="10"/>
  <c r="H10" i="10" s="1"/>
  <c r="N9" i="10"/>
  <c r="O9" i="10" s="1"/>
  <c r="G9" i="10"/>
  <c r="H9" i="10" s="1"/>
  <c r="N8" i="10"/>
  <c r="O8" i="10" s="1"/>
  <c r="G8" i="10"/>
  <c r="H8" i="10" s="1"/>
  <c r="N7" i="10"/>
  <c r="O7" i="10" s="1"/>
  <c r="G7" i="10"/>
  <c r="H7" i="10" s="1"/>
  <c r="N6" i="10"/>
  <c r="N38" i="10" s="1"/>
  <c r="G6" i="10"/>
  <c r="G38" i="10" s="1"/>
  <c r="H6" i="10" l="1"/>
  <c r="O6" i="10"/>
  <c r="F36" i="9" l="1"/>
  <c r="E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E17" i="8"/>
  <c r="F17" i="8" s="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O29" i="7"/>
  <c r="N29" i="7"/>
  <c r="M29" i="7"/>
  <c r="L29" i="7"/>
  <c r="H29" i="7"/>
  <c r="G29" i="7"/>
  <c r="F29" i="7"/>
  <c r="E29" i="7"/>
  <c r="N28" i="7"/>
  <c r="O28" i="7" s="1"/>
  <c r="N27" i="7"/>
  <c r="N26" i="7"/>
  <c r="O26" i="7" s="1"/>
  <c r="N25" i="7"/>
  <c r="N24" i="7"/>
  <c r="O24" i="7" s="1"/>
  <c r="N23" i="7"/>
  <c r="O23" i="7" s="1"/>
  <c r="N22" i="7"/>
  <c r="O22" i="7" s="1"/>
  <c r="N21" i="7"/>
  <c r="O21" i="7" s="1"/>
  <c r="N20" i="7"/>
  <c r="O20" i="7" s="1"/>
  <c r="N19" i="7"/>
  <c r="O18" i="7"/>
  <c r="N18" i="7"/>
  <c r="G18" i="7"/>
  <c r="H18" i="7" s="1"/>
  <c r="O17" i="7"/>
  <c r="N17" i="7"/>
  <c r="G17" i="7"/>
  <c r="H17" i="7" s="1"/>
  <c r="O16" i="7"/>
  <c r="N16" i="7"/>
  <c r="G16" i="7"/>
  <c r="H16" i="7" s="1"/>
  <c r="O15" i="7"/>
  <c r="N15" i="7"/>
  <c r="G15" i="7"/>
  <c r="H15" i="7" s="1"/>
  <c r="N14" i="7"/>
  <c r="O14" i="7" s="1"/>
  <c r="G14" i="7"/>
  <c r="H14" i="7" s="1"/>
  <c r="N13" i="7"/>
  <c r="O13" i="7" s="1"/>
  <c r="G13" i="7"/>
  <c r="H13" i="7" s="1"/>
  <c r="N12" i="7"/>
  <c r="O12" i="7" s="1"/>
  <c r="G12" i="7"/>
  <c r="H12" i="7" s="1"/>
  <c r="N11" i="7"/>
  <c r="O11" i="7" s="1"/>
  <c r="G11" i="7"/>
  <c r="H11" i="7" s="1"/>
  <c r="N10" i="7"/>
  <c r="O10" i="7" s="1"/>
  <c r="G10" i="7"/>
  <c r="H10" i="7" s="1"/>
  <c r="N9" i="7"/>
  <c r="O9" i="7" s="1"/>
  <c r="G9" i="7"/>
  <c r="H9" i="7" s="1"/>
  <c r="N8" i="7"/>
  <c r="O8" i="7" s="1"/>
  <c r="G8" i="7"/>
  <c r="H8" i="7" s="1"/>
  <c r="N7" i="7"/>
  <c r="O7" i="7" s="1"/>
  <c r="G7" i="7"/>
  <c r="H7" i="7" s="1"/>
  <c r="N6" i="7"/>
  <c r="O6" i="7" s="1"/>
  <c r="G6" i="7"/>
  <c r="H6" i="7" s="1"/>
  <c r="O13" i="4" l="1"/>
</calcChain>
</file>

<file path=xl/sharedStrings.xml><?xml version="1.0" encoding="utf-8"?>
<sst xmlns="http://schemas.openxmlformats.org/spreadsheetml/2006/main" count="1169" uniqueCount="378">
  <si>
    <t>순번</t>
  </si>
  <si>
    <t>세입</t>
  </si>
  <si>
    <t>세출</t>
  </si>
  <si>
    <t>관</t>
  </si>
  <si>
    <t>항</t>
  </si>
  <si>
    <t>목</t>
  </si>
  <si>
    <t>예산액</t>
  </si>
  <si>
    <t>증감(B)-(A)</t>
  </si>
  <si>
    <t>당초(A)</t>
  </si>
  <si>
    <t>추경(B)</t>
  </si>
  <si>
    <t>금액</t>
  </si>
  <si>
    <t>비율(%)</t>
  </si>
  <si>
    <t>재산수입</t>
  </si>
  <si>
    <t>임대료수입</t>
  </si>
  <si>
    <t>사무비</t>
  </si>
  <si>
    <t>인건비</t>
  </si>
  <si>
    <t>급여</t>
  </si>
  <si>
    <t>후원금수입</t>
  </si>
  <si>
    <t>지정후원금</t>
  </si>
  <si>
    <t>제수당</t>
  </si>
  <si>
    <t>퇴직금 및 퇴직적립</t>
  </si>
  <si>
    <t>차입금</t>
  </si>
  <si>
    <t>기타차입금</t>
  </si>
  <si>
    <t>사회보험 부담금</t>
  </si>
  <si>
    <t>이월금</t>
  </si>
  <si>
    <t>업무추진비</t>
  </si>
  <si>
    <t>기관운영비</t>
  </si>
  <si>
    <t>전년도이월금(후원금)</t>
  </si>
  <si>
    <t>회의비</t>
  </si>
  <si>
    <t>잡수입</t>
  </si>
  <si>
    <t>기타예금이자수입</t>
  </si>
  <si>
    <t>운영비</t>
  </si>
  <si>
    <t>여비</t>
  </si>
  <si>
    <t>기타잡수입</t>
  </si>
  <si>
    <t>수용비 및 수수료</t>
  </si>
  <si>
    <t/>
  </si>
  <si>
    <t>공공요금</t>
  </si>
  <si>
    <t>제세공과금</t>
  </si>
  <si>
    <t>기타운영비</t>
  </si>
  <si>
    <t>재산조성비</t>
  </si>
  <si>
    <t>시설비</t>
  </si>
  <si>
    <t>자산취득비</t>
  </si>
  <si>
    <t>시설장비유지비</t>
  </si>
  <si>
    <t>전출금</t>
  </si>
  <si>
    <t>상환금</t>
  </si>
  <si>
    <t>부채상환금</t>
  </si>
  <si>
    <t>원금상환금</t>
  </si>
  <si>
    <t>잡지출</t>
  </si>
  <si>
    <t>예비비 및 기타</t>
  </si>
  <si>
    <t>예비비</t>
  </si>
  <si>
    <t>합계</t>
  </si>
  <si>
    <t>2018년 사회복지법인 포도원 1차 추경 세입,세출 예산서</t>
    <phoneticPr fontId="2" type="noConversion"/>
  </si>
  <si>
    <t>(1)세입,세출 총괄표 : 사회복지법인 포도원</t>
  </si>
  <si>
    <t>(2) 세입내역 : 사회복지법인 포도원</t>
  </si>
  <si>
    <t>(3) 세출내역 : 사회복지법인 포도원</t>
  </si>
  <si>
    <t>과목</t>
  </si>
  <si>
    <t>증감</t>
  </si>
  <si>
    <t>내역</t>
  </si>
  <si>
    <t>당초</t>
  </si>
  <si>
    <t>추경</t>
  </si>
  <si>
    <t>부동산 임대수입 : 2,000,000원 * 12월 = 24,000,000원</t>
  </si>
  <si>
    <t>지정후원금 : 37,800,000원
- 임원후원금 : 12,600,000원
- 일반후원금 : 25,200,000원</t>
  </si>
  <si>
    <t>기타차입금 : 50,000,000원
- 임대보증금 : 50,000,000원</t>
  </si>
  <si>
    <t>기타잡수입 : 5,980,000원(오정빌딩 공용상수도요금)
- 로뎀나무(580,000원),포도나무(600,000원),로뎀(4,800,000원)
=====
기타잡수입 : 41,687,400원
- 수익사업용 기본재산 취득에 따른 부가가치세 환급금</t>
  </si>
  <si>
    <t>비지정후원금 : 2,380,000원*12월=28,560,000원</t>
    <phoneticPr fontId="2" type="noConversion"/>
  </si>
  <si>
    <t>법인사무원 급여 : 37,538,000원
- 3,064,000원*1명*5월=15,320,000원
- 3,174,000원*1명*7월=22,218,000원</t>
  </si>
  <si>
    <t>효도휴가비 : 3,742,800원
- 1,838,400원*1명*1월=1,838,400원
- 1,904,400원*1명*1월=1,904,400원</t>
  </si>
  <si>
    <t>퇴직적립금 : 3,440,100원
- 3,064,000원/12*1명*5월=1,276,700원
- 3,174,000원/12*1명*7월=1,851,500원
- 1,838,400원/12*1명*1월=153,200원
- 1,904,400원/12*1명*1월=158,700원</t>
  </si>
  <si>
    <t>총 기관운영비 : 1,000,000원
1. 기관운영 제경비 : 500,000원
2. 유관기관과의 업무협의 등에 소요되는 제경비 : 500,000원</t>
  </si>
  <si>
    <t>이사회회의비 : 400,000원 * 4회 = 1,600,000원</t>
  </si>
  <si>
    <t>여비 : 200,000원 * 3회 = 600,000원</t>
  </si>
  <si>
    <t>제세공과금 : 1,000,000원
- 신원보증보험(수입원, 지출원) : 100,000원
- 기타 제세공과금 : 900,000원
=====
제세공과금 : 4,000,000원
- 제1기 부가세 예정분 및 확정분 : 700,000원
- 제2기 부가세 예정분 : 400,000원
- 재산세(건물) : 1,000,000원
- 재산세(토지) : 600,000원
- 기타 제세공과금 : 1,300,000</t>
  </si>
  <si>
    <t>법인 직원 교육비 등 기타운영비</t>
  </si>
  <si>
    <t>로뎀나무주간보호센터 전출금(1회) 2,000,000원</t>
  </si>
  <si>
    <t>포도나무주간보호센터 전출금(1회) 1,000,000원</t>
  </si>
  <si>
    <t>로뎀 전출금 : 10,000,000원
- 2,500,000원*4분기=10,000,0000원</t>
  </si>
  <si>
    <t>원금상환금 : 91,687,400원
- 임대보증금 반환 : 50,000,000원
- 수익사업용 기본재산 취득에 따른 부가가치세 환급 받은 후 차입금 상환 : 41,687,400원</t>
  </si>
  <si>
    <t>예비비 : 10,000,000원
=====
예비비 : 10,000,000원</t>
  </si>
  <si>
    <t>시설장비유지비 : 1,000,000원
=====
임대사업에 필요한 시설장비유지비 : 3,000,000원</t>
    <phoneticPr fontId="2" type="noConversion"/>
  </si>
  <si>
    <t>시설전출금(후원금)-로뎀나무</t>
  </si>
  <si>
    <t>시설전출금(후원금)-포도나무</t>
  </si>
  <si>
    <t>시설전출금(후원금)-로뎀</t>
  </si>
  <si>
    <t>기본재산
수입</t>
    <phoneticPr fontId="2" type="noConversion"/>
  </si>
  <si>
    <t>비지정
후원금</t>
    <phoneticPr fontId="2" type="noConversion"/>
  </si>
  <si>
    <t>전년도
이월금</t>
    <phoneticPr fontId="2" type="noConversion"/>
  </si>
  <si>
    <t>기타예금
이자수입</t>
    <phoneticPr fontId="2" type="noConversion"/>
  </si>
  <si>
    <t>시설장비
유지비</t>
    <phoneticPr fontId="2" type="noConversion"/>
  </si>
  <si>
    <t>기본재산수입</t>
    <phoneticPr fontId="2" type="noConversion"/>
  </si>
  <si>
    <t>임대료
수입</t>
    <phoneticPr fontId="2" type="noConversion"/>
  </si>
  <si>
    <t>후원금
수입</t>
    <phoneticPr fontId="2" type="noConversion"/>
  </si>
  <si>
    <t>지정
후원금</t>
    <phoneticPr fontId="2" type="noConversion"/>
  </si>
  <si>
    <t>비지정
후원금</t>
    <phoneticPr fontId="2" type="noConversion"/>
  </si>
  <si>
    <t>기타
차입금</t>
    <phoneticPr fontId="2" type="noConversion"/>
  </si>
  <si>
    <t>전년도
이월금</t>
    <phoneticPr fontId="2" type="noConversion"/>
  </si>
  <si>
    <t>전년도
이월금(후원금)</t>
    <phoneticPr fontId="2" type="noConversion"/>
  </si>
  <si>
    <t>기타
잡수입</t>
    <phoneticPr fontId="2" type="noConversion"/>
  </si>
  <si>
    <t>업무
추진비</t>
    <phoneticPr fontId="2" type="noConversion"/>
  </si>
  <si>
    <t>기관
운영비</t>
    <phoneticPr fontId="2" type="noConversion"/>
  </si>
  <si>
    <t>제세
공과금</t>
    <phoneticPr fontId="2" type="noConversion"/>
  </si>
  <si>
    <t>기타
운영비</t>
    <phoneticPr fontId="2" type="noConversion"/>
  </si>
  <si>
    <t>재산
조성비</t>
    <phoneticPr fontId="2" type="noConversion"/>
  </si>
  <si>
    <t>부채
상환금</t>
    <phoneticPr fontId="2" type="noConversion"/>
  </si>
  <si>
    <t>원금
상환금</t>
    <phoneticPr fontId="2" type="noConversion"/>
  </si>
  <si>
    <t>사회보험부담금 : 3,987,720원
- 국민연금 : 3,440,067원*4.5%*12월=1,857,600원
- 건강보험 : 3,440,067원*3.12%*12월=1,287,960원
- 장기요양보험 : 107,330원*7.38%*12월=95,040원
- 고용보험 : ((3,440,067원*0.65%)+(3,440,067원*0.25%))*12월=371,520원
- 산재보험 : 3,440,067원*0.91%*12월=375.600원</t>
    <phoneticPr fontId="2" type="noConversion"/>
  </si>
  <si>
    <t>잡지출 : 1,271,600원
=====
잡지출 : 93,380원
=====
잡지출 : 266,600원</t>
    <phoneticPr fontId="2" type="noConversion"/>
  </si>
  <si>
    <t>수용비및수수료 : 4,400원
- 공인인증서 갱신비용(농협418-01-331724) : 4,400원
=====
수용비및수수료 : 6,500,000원
- 도메인 연장비용 : 22,000원
- 결산법인공시 및 신고대행수수료 : 550,000원
- 퇴직연금운용수수료 : 70,000원
- OTP 발급수수료 : 0원
- 법인 변경사항 등기비용 : 300,000원
- cms프로그램사용료 : (33,000원+22,000원)*12월=660,000원
- 기타 수용비및수수료(은행,cms수수료 및 필요용품 구입 등) : 4,898,000원
=====
수용비및수수료 : 7,000,000원
- 수익사업용 임대 중개수수료 : 4,000,000원
- 지점용 공인인증서 발급수수료 : 8,800원
- 세무대리인 기장수수료 : 110,000원*12월=1,320,000원
- 지점 결산 및 공시 대행수수료 : 330,000원
- 기타 수수료 : 1,341,200원</t>
    <phoneticPr fontId="2" type="noConversion"/>
  </si>
  <si>
    <t>공공요금 : 5,980,000원
- 오정동 385-6번지 공동수도요금 : 5,980,000원
=====
공공요금 : 1,000,000원
- 기부금영수증 및 감사편지 발송비 : 300,000원
- 후원자 감사선물관련 우편 등기수수료 : 400,000원
- 전화요금 : 60,000원(5,000원*12월)
- 기타 공공요금 : 240,000원
=====
공공요금 : 2,000,000원
- 전기료, 상하수도료, 가스료 등</t>
    <phoneticPr fontId="2" type="noConversion"/>
  </si>
  <si>
    <t>시설 신증축비 및 기타시설비 : 2,000,000원
=====
시설 신증축비 및 기타시설비 : 2,000,000원</t>
    <phoneticPr fontId="2" type="noConversion"/>
  </si>
  <si>
    <t>자산취득비 2,000,000원
=====
임대사업에 필요한 자산 취득비 : 2,000,000원</t>
    <phoneticPr fontId="2" type="noConversion"/>
  </si>
  <si>
    <t>2018년 로뎀나무주간보호센터 1차 추경 세입,세출 예산서</t>
    <phoneticPr fontId="2" type="noConversion"/>
  </si>
  <si>
    <t>(1)세입,세출 총괄표 : 로뎀나무주간보호센터</t>
    <phoneticPr fontId="2" type="noConversion"/>
  </si>
  <si>
    <t>사업수입</t>
  </si>
  <si>
    <t>이용료
사업수입</t>
    <phoneticPr fontId="2" type="noConversion"/>
  </si>
  <si>
    <t>보조금수입</t>
  </si>
  <si>
    <t>시도보조금
(운영비)</t>
    <phoneticPr fontId="2" type="noConversion"/>
  </si>
  <si>
    <t>시도보조금
(인건비)</t>
    <phoneticPr fontId="2" type="noConversion"/>
  </si>
  <si>
    <t>퇴직금 및
퇴직적립금</t>
    <phoneticPr fontId="2" type="noConversion"/>
  </si>
  <si>
    <t>기타보조금
(시비)</t>
    <phoneticPr fontId="2" type="noConversion"/>
  </si>
  <si>
    <t>사회보험
부담금</t>
    <phoneticPr fontId="2" type="noConversion"/>
  </si>
  <si>
    <t>기타보조금
(구비)</t>
    <phoneticPr fontId="2" type="noConversion"/>
  </si>
  <si>
    <t>기타후생경비</t>
  </si>
  <si>
    <t>비지정후원금</t>
    <phoneticPr fontId="2" type="noConversion"/>
  </si>
  <si>
    <t>전입금</t>
  </si>
  <si>
    <t>법인전입금(후원금)</t>
  </si>
  <si>
    <t>전년도이월금(이용료)</t>
    <phoneticPr fontId="2" type="noConversion"/>
  </si>
  <si>
    <t>전년도이월금(잡수입)</t>
    <phoneticPr fontId="2" type="noConversion"/>
  </si>
  <si>
    <t>수용비 및
수수료</t>
    <phoneticPr fontId="2" type="noConversion"/>
  </si>
  <si>
    <t>기타예금이잡수입</t>
    <phoneticPr fontId="2" type="noConversion"/>
  </si>
  <si>
    <t>차량비</t>
  </si>
  <si>
    <t>시설장비
유지비</t>
    <phoneticPr fontId="2" type="noConversion"/>
  </si>
  <si>
    <t>사업비</t>
  </si>
  <si>
    <t>연료비</t>
  </si>
  <si>
    <t>사회심리재활 사업비</t>
    <phoneticPr fontId="2" type="noConversion"/>
  </si>
  <si>
    <t>교육재활
사업비</t>
    <phoneticPr fontId="2" type="noConversion"/>
  </si>
  <si>
    <t>식간식사업
사업비</t>
    <phoneticPr fontId="2" type="noConversion"/>
  </si>
  <si>
    <t>(2) 세입내역 : 로뎀나무주간보호센터</t>
    <phoneticPr fontId="2" type="noConversion"/>
  </si>
  <si>
    <t xml:space="preserve"> </t>
  </si>
  <si>
    <t>이용료사업수입</t>
  </si>
  <si>
    <t>이용료 26,400,000
200,000*10명*12월= 24,000,000
100,000* 2명*12월=  2,400,000</t>
  </si>
  <si>
    <t>보조금  수입</t>
    <phoneticPr fontId="2" type="noConversion"/>
  </si>
  <si>
    <t>시도보조금</t>
  </si>
  <si>
    <t>운영비  7,802,000</t>
  </si>
  <si>
    <t>인건비 145,081,000</t>
  </si>
  <si>
    <t>기타보조금</t>
  </si>
  <si>
    <t>종사자수당-시비
50,000*4명*12월 2,400,000</t>
  </si>
  <si>
    <t>종사자수당-구비
50,000*4명*12월 2,400,000</t>
  </si>
  <si>
    <t>후원금  수입</t>
    <phoneticPr fontId="2" type="noConversion"/>
  </si>
  <si>
    <t>비지정후원금</t>
  </si>
  <si>
    <t>비지정후원금 9,000,000</t>
  </si>
  <si>
    <t>법인 전입금 2,000,000</t>
  </si>
  <si>
    <t>(자부담)전년도이월금 24,840,193</t>
  </si>
  <si>
    <t>전년도이월금</t>
  </si>
  <si>
    <t>전년도 이월금 잡수입</t>
  </si>
  <si>
    <t>(후원금) 6,543,125
전년도이월금 6,542,799
법인전입금 이월금 326</t>
  </si>
  <si>
    <t>(자) 기타예금이자수입 13,807
=====
(후)기타예금이자수입 13,875</t>
  </si>
  <si>
    <t>직원식간식비
40,000*4명*12월 1,920,000</t>
  </si>
  <si>
    <t>(3) 세출내역 : 로뎀나무 주간보호센터</t>
    <phoneticPr fontId="2" type="noConversion"/>
  </si>
  <si>
    <t>(자) 취사원 급여
900,000*12월=10,800,000
=====
보조금) 급여 100,802,200
4급 13호)2,541,000*8월=20,328,000
4급 14호)2,601 000*3월= 7,803,000
=28,131,000
4급 8호)2,169,000*4월=8,676,000
4급 9호)2,257,000*8월=18,056,000
 =26,732,000           
4급 5호)1,918,000* 2월= 3,836,000
4급 6호)1,996,000*10월=19,960,000
 = 23,796,000      
4급 3호)1,780,000*3월= 5,340,000
4급 4호)1,846,000*9월=16,614,000
  = 21,954,000
남은금액) 189,200원</t>
  </si>
  <si>
    <t>(보조금)가족수당 3,360,000
4급 13호)260,000*12월=3,120,000
4급  8호) 20,000*12월=  240,000</t>
  </si>
  <si>
    <t>(자)취사원 효도휴가비
450,000*2월=900,000
=====
(보조금) 효도휴가비 10,264,800
4급 13호)1,524,600*1월=1,524,600
4급 14호)1,560,600*1월=1,560,600
 = 3,085,200
4급 8호)1,301,400*1월 = 1,301,400
4급 9호)1,354,200*1월 = 1,354,200
=2,655,600
4급 5호)1,150,800*1월=1,150,800
4급 6호)1,197,600*1월=1,197,600
=2,348,400
4급 3호)1,068,000*1월=1,068,000
4급 4호)1,107,600*1월=1,107,600
=2,175,600</t>
  </si>
  <si>
    <t>(보조금)시간외근무수당 8,864,380
4급 13호)(2,541,000/209*1.5*12시간)=218,850*9월=1,969,650
4급 14호)(2,601,000/209*1.5*12시간)=224,010*3월=  672,030
 =2,641,680
4급 8호)(2,169,000/209*1.5*12시간)=186,810*5월=934,050
4급 9호)(2,257,000/209*1.5*12시간)=194,390*7월=1,360,730
 =2,294,780
4급 5호)(1,918,000/209*1.5*12시간)=165,190*3월=495,570
4급 6호)(1,996,000/209*1.5*12시간)=171,910*9월=1,547,190
= 2,042,760
4급 3호)(1,780,000/209*1.5*12시간)=153,310*4월=  613,240
4급 4호)(1,846,000/209*1.5*12시간)=158,990*8월=1,271,920
=1,885,160</t>
  </si>
  <si>
    <t>(자)직책수당
4급 13호)100,000*12월=1,200,000</t>
  </si>
  <si>
    <t>인건비</t>
    <phoneticPr fontId="2" type="noConversion"/>
  </si>
  <si>
    <t>퇴직금 및 퇴직적립금</t>
  </si>
  <si>
    <t>(자)취사원 퇴직적립금 975,000
112,500*2월= 225,000
75,000*10월= 750,000
=====
(보조금)퇴직적립금 10,975,460
4급 13호)
377,140*1월=  377,140
268,320*7월=1,878,240
403,370*1월=  403,370
273,320*1월=  273,320
273,750*1월=  273,750
292,420*1월=  292,420
=3,498,240
4급 8호)
299,200*1월= 299,200
206,320*3월= 618,960
213,650*2월= 427,300
214,290*2월= 428,580
327,140*1월= 327,140
214,290*2월= 428,580
230,490*1월= 230,490
= 2,760,250
4급 5호)
264,070*1월= 264,070
181,940*1월= 181,940
188,440*2월= 376,880
189,000*4월= 756,000
288,800*1월= 288,800
189,000*2월= 378,000
203,320*1월= 203,320
=2,449,010
4급 3호)
245,670*1월=245,670
169,450*2월=338,900
174,950*2월=349,900
175,420*3월=526,260
267,720*1월=267,720
175,420*2월=350,840
188,670*1월=188,670
=2,267,960</t>
    <phoneticPr fontId="2" type="noConversion"/>
  </si>
  <si>
    <t>사회보험부담금</t>
  </si>
  <si>
    <t>(자) 취사원 국민연금 526,440
43,870*12월=526,440
=====
(보조금)국민연금 5,471,040
4급 13호)167,620*12월=2,011,440
4급  7호)110,110*12월=1,321,320
4급  4호) 91,750*12월=1,101,000
4급  3호) 86,440*12월=1,037,280</t>
  </si>
  <si>
    <t>(자)취사원 건강보험 407,960
29,830*12월=357,960
정산)50,000
=====
(보조금)건강보험 3,323,400
4급 13호)77,580*12월=930,960
4급  7호)76,140*12월=913,680
4급  4호)63,440*12월=761,280
4급  2호)59,790*12월=717,480</t>
  </si>
  <si>
    <t>(자) 취사원 장기요양보험 53,400
1,950*12월=23,400
정산) 30,000
=====
(보조금)장기요양 217,440
4급 13호)5,080*12월=60,960
4급  7호)4,980*12월=59,760
4급  4호)4,150*12월=49,800
4급  2호)3,910*12월=46,920</t>
  </si>
  <si>
    <t>(자) 취사원 고용보험 155,120
8,760*12월=105,120
정산)50,000
=====
(보조금) 고용보험 977,040
4급 13호)22,800*12월=273,600
4급  7호)22,390*12월=268,680
4급  5호)18,650*12월=223,800
4급  3호)17,580*12월=210,960</t>
  </si>
  <si>
    <t>(자)취사원 산재보험 138,920
7,410*12월= 88,920
정산)50,000
=====
(보조금) 산재보험 825,240
4급 13호) 19,260*12월=231,120
4급  7호) 18,910*12월=226,920
4급  5호) 15,750*12월=189,000
4급  3호) 14,850*12월=178,200</t>
  </si>
  <si>
    <t>(자) 기타후생경비 560,000
명절상품권
50,000*5명*2회=500,000
30,000*1명*2회= 60,000
              =560,000</t>
  </si>
  <si>
    <t>(자)기관운영비 500,000
유관기관경조사비 100,000*5회=500,000</t>
  </si>
  <si>
    <t>(자)회의비 760,000
교사회의비  30,000*12월=360,000
운영위원회  100,000*2회=200,000
교  통  비  100,000*2회=200,000</t>
  </si>
  <si>
    <t>(자) 여비  1000,000</t>
    <phoneticPr fontId="2" type="noConversion"/>
  </si>
  <si>
    <t>(자)수용비 및 수수료 3,857,000
사무용품        1,177,000
생활용품        1,280,000
수수료            440,000
퇴직연금 수수료   100,000*5명= 500,000
등기료            15,000원*4월 = 60,000
환경미화          200,000
소규모수선비      200,000</t>
  </si>
  <si>
    <t>(자부담)공공요금 580,000
수도요금   40,000*12월=480,000
우 편 료   100,000
=====
(보조금)공공요금 2,000,000
전기요금 1,500,000
전화요금    72,000
유선방송   105,600
인터넷     322,400</t>
  </si>
  <si>
    <t>(자)제세공과금 1,280,480
자동차보험              500,000*1회= 500,000
신원보증보험             10,240*2명=  20,480
환경개선부담금           60,000*2회= 120,000
종사자상해보험           10,000*4명=  40,000
대전주간보호시설협회     50,000*12월= 600,000</t>
  </si>
  <si>
    <t>(자)차량비  700,000
=====
(보) 차량비 55,000
주 유 비 500,000
정기검사  50,000</t>
  </si>
  <si>
    <t>(자) 기타운영비 1,900,000
직원 피복비 
100,000*5명= 500,000
보수교육
50,000*4명=200,000
직원교육 및 연수
200,000*4회=800,000
강사비 200,000
주간보호단합 200,000</t>
    <phoneticPr fontId="2" type="noConversion"/>
  </si>
  <si>
    <t>(자)시설비</t>
  </si>
  <si>
    <t>(후)자산취득비    6,000,000
컴퓨터 1,500,000 *4대= 6,000,000</t>
  </si>
  <si>
    <t>(자) 시설장비유지비 5,000,000
도배 2,000,000
장판 3,000,000
=====
(후)시설장비유지비 500,000
 시설장비 유지비 500,000</t>
  </si>
  <si>
    <t>(보) 연료비1,752,000</t>
  </si>
  <si>
    <t>사회심리 재활 사업비</t>
  </si>
  <si>
    <t>(자)사회심리재활사업비 2,400,000
장애인의 날    700,000*1회 =  700,000
생일파티      100,000*10회 =  1,000,000
송년의 밤     700,000*1회  =   700,000
=====
(후)사회심리사업 6,200,000
자유여행(2박3일) 900,000*6회=5,400,000
현장학습 800,000
=====
(보) 사회심리재활사업  3,500,000
여름캠프     3,000,000*1회 = 3,000,000
가족지원((상) 500,000*1회=500,000</t>
    <phoneticPr fontId="2" type="noConversion"/>
  </si>
  <si>
    <t>교육재활 사업비</t>
  </si>
  <si>
    <t>(자) 교육재활 사업비 10,876,000
개별교육 100,000*12명=1,200,000
감각통합 프로그램  333,000*12월=3,996,000
감각통합 미술프로그램 5000*12명*4주*12월=2,800,000 
감각통합 요리프로그램 240,000*12회=2,880,000</t>
    <phoneticPr fontId="2" type="noConversion"/>
  </si>
  <si>
    <t>(자) 기타사업비 1,900,680
부모상담 및 교육                580,680
이용인 건강검진 50,000*12명=    600,000
이용인 이미용   10,000*6월*12명=720,000
=====
(후) 기타사업비 1,000,000
후원자 및 자원봉사자 관리 1,000,000</t>
  </si>
  <si>
    <t>식간식사업사업비</t>
  </si>
  <si>
    <t>(자) 식간식 사업비 10,560,000
식사   2000원*20일*12월*16명=7,680,000
간식   1000원*20일*12월*12명=2,880,000</t>
  </si>
  <si>
    <t>2018년 포도나무주간보호센터 1차 추경 세입,세출 예산서</t>
    <phoneticPr fontId="2" type="noConversion"/>
  </si>
  <si>
    <t>(1)세입,세출 총괄표 : 포도나무주간보호센터</t>
    <phoneticPr fontId="2" type="noConversion"/>
  </si>
  <si>
    <t>당초(A)</t>
    <phoneticPr fontId="2" type="noConversion"/>
  </si>
  <si>
    <t>추경(B)</t>
    <phoneticPr fontId="2" type="noConversion"/>
  </si>
  <si>
    <t>시도보조금
(운영비)</t>
    <phoneticPr fontId="26" type="noConversion"/>
  </si>
  <si>
    <t>시도보조금
(인건비)</t>
    <phoneticPr fontId="26" type="noConversion"/>
  </si>
  <si>
    <t>기타보조금(종사자수당-시비)</t>
    <phoneticPr fontId="26" type="noConversion"/>
  </si>
  <si>
    <t>기타보조금(종사자수당-구비)</t>
    <phoneticPr fontId="26" type="noConversion"/>
  </si>
  <si>
    <t>기타
후생경비</t>
    <phoneticPr fontId="2" type="noConversion"/>
  </si>
  <si>
    <t>후원금
수입</t>
    <phoneticPr fontId="2" type="noConversion"/>
  </si>
  <si>
    <t>지정후원금</t>
    <phoneticPr fontId="2" type="noConversion"/>
  </si>
  <si>
    <t>직책보조비</t>
  </si>
  <si>
    <t>법인전입금(후원금)</t>
    <phoneticPr fontId="2" type="noConversion"/>
  </si>
  <si>
    <t>전년도이월금(후원금)</t>
    <phoneticPr fontId="2" type="noConversion"/>
  </si>
  <si>
    <t>기타예금
이자수입</t>
    <phoneticPr fontId="2" type="noConversion"/>
  </si>
  <si>
    <t>기타
잡수입</t>
    <phoneticPr fontId="2" type="noConversion"/>
  </si>
  <si>
    <t>사업비
(기타사업)</t>
    <phoneticPr fontId="2" type="noConversion"/>
  </si>
  <si>
    <t>사업비
(간식비)</t>
    <phoneticPr fontId="2" type="noConversion"/>
  </si>
  <si>
    <t>잡지출</t>
    <phoneticPr fontId="2" type="noConversion"/>
  </si>
  <si>
    <t>(2) 세입내역 : 포도나무주간보호센터</t>
    <phoneticPr fontId="2" type="noConversion"/>
  </si>
  <si>
    <t>이용료(자) 13,200,000
100,000*9명*12월 = 10,800,000
 50,000*3명*12월 =  1,800,000
야간보호비 50,000*12월 = 600,000</t>
    <phoneticPr fontId="2" type="noConversion"/>
  </si>
  <si>
    <t>보조금
수입</t>
    <phoneticPr fontId="2" type="noConversion"/>
  </si>
  <si>
    <t>운영비   7,890,000</t>
  </si>
  <si>
    <t>인건비 160,370,000</t>
  </si>
  <si>
    <t>기타
보조금</t>
    <phoneticPr fontId="2" type="noConversion"/>
  </si>
  <si>
    <t>종사자특별수당-시비(보) 2,400,000
50,000원*4명*12월=2,400,000</t>
  </si>
  <si>
    <t>종사자특별수당-구비(보) 2,400,000
50,000원*4명*12월=2,400,000</t>
  </si>
  <si>
    <t>지정
후원금</t>
    <phoneticPr fontId="2" type="noConversion"/>
  </si>
  <si>
    <t>지정후원금 1,200,000</t>
  </si>
  <si>
    <t>비지정
후원금</t>
    <phoneticPr fontId="2" type="noConversion"/>
  </si>
  <si>
    <t>비지정후원금  1,600,000
100,000*12=1,200,000
              =   400,000</t>
    <phoneticPr fontId="2" type="noConversion"/>
  </si>
  <si>
    <t>법인전입금  1,000,000</t>
  </si>
  <si>
    <t>전년도이월금(이용료) 19,206,120</t>
  </si>
  <si>
    <t>전년도이월금(잡수입) 161,879</t>
  </si>
  <si>
    <t>전년도이월금(후) 5,197,987
비지정후원    2,380,241
법인전입금    1,000,219
지정후원금    1,817,527</t>
    <phoneticPr fontId="2" type="noConversion"/>
  </si>
  <si>
    <t>기타예금이자수입(자) 7,554
=====
기타예금이자수입(후) 7,013</t>
    <phoneticPr fontId="2" type="noConversion"/>
  </si>
  <si>
    <t>잡수입(자) = 1,920,000
직원식대 4명*40,000*12개월 = 1,920,000</t>
  </si>
  <si>
    <t>(3) 세출내역 : 포도나무주간보호센터</t>
    <phoneticPr fontId="2" type="noConversion"/>
  </si>
  <si>
    <t>급여(보) 111,949,000
3급21호  3,238,000원*1명*6월=19,428,000
3급22호  3,285,000원*1명*5월=19,710,000
4급 9호  2,257,000원*1명*7월=15,799,000
4급10호  2,340,000원*1명*4월=11,700,000
4급 4호  1,846,000원*1명* 1월= 1,846,000
4급 5호  1,918,000원*1명*11월=13,818,000
4급 4호  1,846,000원*1명* 9월=16,614,000
4급 5호  1,918,000원*1명* 3월= 5,754,000</t>
  </si>
  <si>
    <t>효도휴가비(보) 11,188,800
3급21호  3,238,000원*60%*1회=1,942,800
3급22호  3,285,000원*60%*1회=1,971,000
4급 9호  2,257,000원*60%*1회=1,354,200
4급10호  2,340,000원*60%*1회=1,404,000
4급 5호  1,918,000원*60%*2회=2,301,600
4급 4호  1,846,000원*60%*2회=2,215,200</t>
  </si>
  <si>
    <t>시간외수당(보) 9,641,790
3급 22호 = 3,370,800
3,238,000/209*1.5*12시간* 6달=1,673,280
3,285,000/209*1.5*12시간* 6달=1,697,520
4급 10호 = 2,368,430
2,257,000/209*1.5*12시간* 7달=1,360,730
2,340,000/209*1.5*12시간* 5달=1,007,700 
4급 5호  = 1,976,080
1,846,000/209*1.5*12시간* 1달= 158,990
1,918,000/209*1.5*12시간*11달=1,817,00
4급 5호  = 1,926,480
1,846,000/209*1.5*12시간* 9달=1,430,910
1,918,000/209*1.5*12시간* 3달= 495,570</t>
  </si>
  <si>
    <t>가족수당(보) 720,000
4급10호  20,000원*1명*12월=240,000
4급 5호  40,000원*1명*12월=480,000</t>
  </si>
  <si>
    <t>퇴직금 및 퇴직적립금</t>
    <phoneticPr fontId="2" type="noConversion"/>
  </si>
  <si>
    <t>퇴직적립금(보) 11,575,130
3급22호 47,622,600/12 = 3,968,580
4급10호 34,665,630/12 = 2,888,840
4급 5호 28,421,680/12 = 2,368,550
4급 5호 28,189,680/12 = 2,349,160</t>
  </si>
  <si>
    <t>국민연금(보) 5,698,440
3급22호  159,070*12 = 1,908,840
4급10호  115,830*12 = 1,389,960
4급 5호   96,610*12 = 1,159,320
4급 5호  103,360*12 = 1,240,320</t>
  </si>
  <si>
    <t>건강보험정산(후) 200,000
=====
건강보험(보) 3,926,280
3급22호 110,000*12 = 1,320,000 
4급10호  80,090*12 =   961,080
4급 5호  66,790*12 =   801,480
4급 5호  70,310*12 =   843,720</t>
  </si>
  <si>
    <t>장기요양보험정산(후) 104,000
=====
장기요양보험(보) 256,920
3급22호 7,200*12 = 86,400
4급10호 5,240*12 = 62,280
4급 5호 4,370*12 = 52,440
4급 5호 4,600*12 = 55,200</t>
  </si>
  <si>
    <t>고용보험정산(후) 100,000
=====
고용보험(보) 763,200
63,600*12 = 763,200</t>
  </si>
  <si>
    <t>산재보험정산(후) 100,000
=====
산재보험(보) 644,160
53,680*12=644,160</t>
  </si>
  <si>
    <t>기타후생경비(후) 460,000
명절선물비  
50,000*4명*2회=400,000
30,000*1명*2회= 60,000</t>
  </si>
  <si>
    <t>업무
추진비</t>
    <phoneticPr fontId="2" type="noConversion"/>
  </si>
  <si>
    <t>기관
운영비</t>
    <phoneticPr fontId="2" type="noConversion"/>
  </si>
  <si>
    <t>기관운영비(자) 300,000
유관기관 및 센터 내 경조비 200,000
부모간담회                 100,000</t>
  </si>
  <si>
    <t>직책
보조비</t>
    <phoneticPr fontId="2" type="noConversion"/>
  </si>
  <si>
    <t>직책보조비(자)  1,200,000
시설장  100,000원*12월 = 1,200,000</t>
  </si>
  <si>
    <t>운영회의비(자) 800,000
운영회의비  200,000*2회 = 400,000
교통비      100,000*2회 = 200,000
교사회의비              = 300,000</t>
    <phoneticPr fontId="2" type="noConversion"/>
  </si>
  <si>
    <t>여비 (자) 1,000,000</t>
  </si>
  <si>
    <t>수용비 및 수수료(자) 862,000
생활용품비          642,000
기타수수료외        220,000
수용비 및 수수료(후) 451,473
사무용품비          300,000
수수료              151,473</t>
    <phoneticPr fontId="2" type="noConversion"/>
  </si>
  <si>
    <t>공공요금(후)850,000
수도요금                       =   600,000
우편료                         =    50,000
전기요금                           200,000
=====
공공요금(보) 2,340,000
전기요금                       = 1,800,000
팩스요금                       =    75,000
전화요금                       =   130,000
LG인터넷                       =   335,000</t>
    <phoneticPr fontId="2" type="noConversion"/>
  </si>
  <si>
    <t>제세
공과금</t>
    <phoneticPr fontId="2" type="noConversion"/>
  </si>
  <si>
    <t>제세공과금(후) 790,000
대전장애인주간보호시설협회회비   600,000 
신원보증보험                      50,000
종사자상해보험                    40,000
기타                             100,000</t>
    <phoneticPr fontId="2" type="noConversion"/>
  </si>
  <si>
    <t>기타
운영비</t>
    <phoneticPr fontId="2" type="noConversion"/>
  </si>
  <si>
    <t>기타운영비(자) 1,792,000
보수교육           48,000원*4명 = 192,000
직원연수 및 교육  200,000원*4명 = 800,000
교육 강사비                     = 200,000                    
주간보호단합대회   25,000원*4명 = 100,000
상용피복비         50,000원*4명 = 200,000      
교사스터디                      = 300,000</t>
    <phoneticPr fontId="2" type="noConversion"/>
  </si>
  <si>
    <t>재산
조성비</t>
    <phoneticPr fontId="2" type="noConversion"/>
  </si>
  <si>
    <t>자산
취득비</t>
    <phoneticPr fontId="2" type="noConversion"/>
  </si>
  <si>
    <t>자산취득비(후) 1,000,000
컴퓨터 1대 = 1,000,000</t>
  </si>
  <si>
    <t>시설장비유지비(자) 4,733,000
프린트,팩스,청소기,세탁기 등 수리비 300,000
장판             2,000,000
도배             2,000,000 
기타               433,000</t>
    <phoneticPr fontId="2" type="noConversion"/>
  </si>
  <si>
    <t>연료비(보) 1,750,000
=====
연료비(후)   250,000</t>
    <phoneticPr fontId="2" type="noConversion"/>
  </si>
  <si>
    <t>사회심리 재활 
사업비</t>
    <phoneticPr fontId="2" type="noConversion"/>
  </si>
  <si>
    <t>사회심리재활사업(자)  6,860,000
가족지원 상반기                     700,000
송년의 밤                           700,000                           
생일파티           100,000원*10회=1,000,000
현장학습                          1,000,000
자유여행                          3,460,000
=====
사회심리재활사업(후)  3,469,000
자유여행 = 3,469,000
=====
사회심리재활사업(보)  3,800,000
여름캠프                         3,100,000
장애인의 날                        700,000</t>
    <phoneticPr fontId="2" type="noConversion"/>
  </si>
  <si>
    <t>교육재활사업비(자) 7,580,000
감각통합        200,000원*12월 =2,400,000
(요리)          200,000원*12월 =2,200,000
(공방)   5,000원*12명*4주*12월 =2,880,000
감각통합                          100,000
=====
교육재활사업(지정후원금) = 3,017,527
감각통합  251,460 * 12월 = 3,017,527</t>
    <phoneticPr fontId="2" type="noConversion"/>
  </si>
  <si>
    <t>기타사업비(후)    1,082,000
후원 및 자원봉사자 관리  194,000
건강지원서비스 
건강검진 50,000*12명   = 600,000
이미용   8,000*3번*12명= 288,000</t>
    <phoneticPr fontId="2" type="noConversion"/>
  </si>
  <si>
    <t>식간식(자)10,461,000
식비 2,000*20일*12달*16명=7,581,000
간식 1,000*20일*12달*12명=2,880,000</t>
    <phoneticPr fontId="2" type="noConversion"/>
  </si>
  <si>
    <t>잡지출(자)</t>
  </si>
  <si>
    <t xml:space="preserve">
=====
예비비(보)   4,006,280</t>
    <phoneticPr fontId="2" type="noConversion"/>
  </si>
  <si>
    <t>2018년 로뎀 1차 추경 세입,세출 예산서</t>
    <phoneticPr fontId="2" type="noConversion"/>
  </si>
  <si>
    <t>(1)세입,세출 총괄표 : 로뎀</t>
    <phoneticPr fontId="2" type="noConversion"/>
  </si>
  <si>
    <t>본예산(A)</t>
    <phoneticPr fontId="2" type="noConversion"/>
  </si>
  <si>
    <t>1차 추경(B)</t>
    <phoneticPr fontId="2" type="noConversion"/>
  </si>
  <si>
    <t>입소자부담금수입</t>
  </si>
  <si>
    <t>입소비용   수입</t>
    <phoneticPr fontId="2" type="noConversion"/>
  </si>
  <si>
    <t>입소비용수입</t>
    <phoneticPr fontId="2" type="noConversion"/>
  </si>
  <si>
    <t>보조금     수입</t>
    <phoneticPr fontId="2" type="noConversion"/>
  </si>
  <si>
    <t>국고보조금</t>
  </si>
  <si>
    <t>시군구보조금</t>
    <phoneticPr fontId="2" type="noConversion"/>
  </si>
  <si>
    <t>사회보험    부담금</t>
    <phoneticPr fontId="2" type="noConversion"/>
  </si>
  <si>
    <t>후원금     수입</t>
    <phoneticPr fontId="2" type="noConversion"/>
  </si>
  <si>
    <t>기타후생경비</t>
    <phoneticPr fontId="2" type="noConversion"/>
  </si>
  <si>
    <t>전년도이월금</t>
    <phoneticPr fontId="2" type="noConversion"/>
  </si>
  <si>
    <t>수용비 및    수수료</t>
    <phoneticPr fontId="2" type="noConversion"/>
  </si>
  <si>
    <t>이월사업비</t>
    <phoneticPr fontId="2" type="noConversion"/>
  </si>
  <si>
    <t>기타예금   이자수입</t>
    <phoneticPr fontId="2" type="noConversion"/>
  </si>
  <si>
    <t>시설비</t>
    <phoneticPr fontId="2" type="noConversion"/>
  </si>
  <si>
    <t>시설장비    유지비</t>
    <phoneticPr fontId="2" type="noConversion"/>
  </si>
  <si>
    <t>생계비</t>
  </si>
  <si>
    <t>수용기관경비</t>
    <phoneticPr fontId="2" type="noConversion"/>
  </si>
  <si>
    <t>피복비</t>
  </si>
  <si>
    <t>의료비</t>
  </si>
  <si>
    <t>장의비</t>
  </si>
  <si>
    <t>특별급식비</t>
  </si>
  <si>
    <t>자활사업비</t>
    <phoneticPr fontId="2" type="noConversion"/>
  </si>
  <si>
    <t>교육비</t>
    <phoneticPr fontId="2" type="noConversion"/>
  </si>
  <si>
    <t>수학여행비</t>
    <phoneticPr fontId="2" type="noConversion"/>
  </si>
  <si>
    <t>기타교육비</t>
    <phoneticPr fontId="2" type="noConversion"/>
  </si>
  <si>
    <t>의료재활   사업비</t>
    <phoneticPr fontId="2" type="noConversion"/>
  </si>
  <si>
    <t>사회심리   재활 사업비</t>
    <phoneticPr fontId="2" type="noConversion"/>
  </si>
  <si>
    <t>교육재활     사업비</t>
    <phoneticPr fontId="2" type="noConversion"/>
  </si>
  <si>
    <t>기타사업비</t>
  </si>
  <si>
    <t>과년도지출</t>
    <phoneticPr fontId="2" type="noConversion"/>
  </si>
  <si>
    <t>반환금</t>
  </si>
  <si>
    <t>(2) 세입내역 : 로뎀</t>
    <phoneticPr fontId="2" type="noConversion"/>
  </si>
  <si>
    <t>증감(B-A)</t>
    <phoneticPr fontId="2" type="noConversion"/>
  </si>
  <si>
    <t>입소자   부담금수입</t>
    <phoneticPr fontId="2" type="noConversion"/>
  </si>
  <si>
    <t>입소비용  수입</t>
    <phoneticPr fontId="2" type="noConversion"/>
  </si>
  <si>
    <t>입소비용 수입</t>
    <phoneticPr fontId="2" type="noConversion"/>
  </si>
  <si>
    <t>340,000원*17명*12월=69,360,000원
2017년 미납액  총 12,240,000원</t>
    <phoneticPr fontId="2" type="noConversion"/>
  </si>
  <si>
    <t>보조금수입</t>
    <phoneticPr fontId="2" type="noConversion"/>
  </si>
  <si>
    <t>*수급생계급여  총 33,363,350원
 -주부식비:248,962원*12월*12명*90%=32,265,480원 
 -월동대책비:30,855원*1월*12명*90%=333,230원
 -특별위로금:35,400원*2월*12명*90%=764,640원
*운영비  총 46,389,000원  
 66,270,000원*70%=46,389,000원
*인건비  총 816,755,280원
 급여:738,482,000원*70%=516,937,400원
 제수당:242,635,740원*70%=169,845,020원
 퇴직금:89,403,810원*70%=62,582,670원
 사회부험보담금(보)  총 67,390,190원</t>
    <phoneticPr fontId="2" type="noConversion"/>
  </si>
  <si>
    <t>시도보조금</t>
    <phoneticPr fontId="2" type="noConversion"/>
  </si>
  <si>
    <t>*운영비  총 19,881,000원
 66,270,000원*30%=19,881,000원
*운영비  총 19,881,000원
 66,270,000원*30%=19,881,000원
*수급생계급여  총 3,707,040원  
-주부식비:248,962원*12월*12명*10%=3,585,050원 
-월동대책비:30,855원*1월*12명*10%=37,030원
-특별위로금:35,400원*2월*12명*10%=84,960원
*월동김장비  총 390,000원
13,000원*30명=390,000원
*춘계부식비  총 360,000원
12,000원*30명=360,000원
*특별피복비 총 750,000원
1,500,000원*1/2 = 750,000원
*의약품비 총 1,800,000원
3,600,000원*1/2 = 1,800,000원
*인건비  총 350,037,970원
 급여:738,482,000원*30%=221,544,600원
 제수당:242,635,740원*30%=72,790,720원
 퇴직금:89,403,810원*30%=26,821,140원
 사회부험보담금(보)  총 28,881,510원
*종사자수당 총 26,320,00원
52,640,000*1/2 = 26,320,000원</t>
    <phoneticPr fontId="2" type="noConversion"/>
  </si>
  <si>
    <t>시군구보조금</t>
  </si>
  <si>
    <t>*특별피복비 총 750,000원
1,500,000원*1/2 = 750,000원
*의약품비 총 1,800,000원
3,600,000원*1/2 = 1,800,000원
*종사자수당 총 26,320,00원
52,640,000*1/2 = 26,320,000원</t>
    <phoneticPr fontId="2" type="noConversion"/>
  </si>
  <si>
    <t>*지정후원금   총 22,440,000원
*지정후원금(후)  총 7,440,000원
정0희 : 1,200,000원/최0용 : 1,200,000원
오0이 : 240,000원/이0민 : 960,000원
전0이 : 1,320,000원/남00웅 : 120,000원                                      
임0솔 : 600,000원/김0광 : 1,800,000원                               
*외부사업 지정후원금  총 15,000,000원                                                                                       
공동모금회(후)         5,000,000원                                                                      
희망나눔지정후원금(후)  5,000,000원                                 
그 외 지정후원금(후)   5,000,000원</t>
    <phoneticPr fontId="2" type="noConversion"/>
  </si>
  <si>
    <t>비지정   후원금</t>
    <phoneticPr fontId="2" type="noConversion"/>
  </si>
  <si>
    <t>비지정후원금(후) 24,000,636원</t>
    <phoneticPr fontId="2" type="noConversion"/>
  </si>
  <si>
    <t>법인전입금     (후원금)</t>
    <phoneticPr fontId="2" type="noConversion"/>
  </si>
  <si>
    <t>법인전입금(후)   2,500,000원*4회=10,000,000원</t>
  </si>
  <si>
    <t>입소비 이월금  147,907,397원 
자부담 운영비 이월금  4,219,354원
보조금 반환금  총 6,190,010원</t>
    <phoneticPr fontId="2" type="noConversion"/>
  </si>
  <si>
    <t>전년도이월금(후)   총 25,389,364원
지정후원금 이월금  4,427,529원  
비지정후원금 이월금  13,005,175원
법인전입금 이월금  7,956,660원
공동모금회이월금  1,150,000원</t>
    <phoneticPr fontId="2" type="noConversion"/>
  </si>
  <si>
    <t>-2017년도 기능보강공사비 이월금  총 38,411,000원
 기능보강비:37,610,000 / 운영비:801,000</t>
    <phoneticPr fontId="2" type="noConversion"/>
  </si>
  <si>
    <t>기타예금  이자 수입</t>
    <phoneticPr fontId="2" type="noConversion"/>
  </si>
  <si>
    <t>예금이자수입(자)  총 101,249원
(자부담 운영비, 지정후원금, 비지정후원금 통장 이자액)
예금이자수입  총 45,350원(보)</t>
    <phoneticPr fontId="2" type="noConversion"/>
  </si>
  <si>
    <t>직원급식비(자)    총 15,000,000원
50,000원*25명*12월=15,000,000원</t>
    <phoneticPr fontId="2" type="noConversion"/>
  </si>
  <si>
    <t>(3) 세출내역 : 로뎀</t>
    <phoneticPr fontId="2" type="noConversion"/>
  </si>
  <si>
    <t>증감(B-A)</t>
    <phoneticPr fontId="2" type="noConversion"/>
  </si>
  <si>
    <t>본예산(A)</t>
    <phoneticPr fontId="2" type="noConversion"/>
  </si>
  <si>
    <t>1차 추경(B)</t>
    <phoneticPr fontId="2" type="noConversion"/>
  </si>
  <si>
    <t>사무비</t>
    <phoneticPr fontId="2" type="noConversion"/>
  </si>
  <si>
    <t>인건비</t>
    <phoneticPr fontId="2" type="noConversion"/>
  </si>
  <si>
    <t>&lt;복지&gt;(보) 738,482,000
원장 18/19  3,967,000*2/4,028,000*10/총 48,214,000원
사무국장 13/14  3,258,000*8/3,335,000*4/총 39,404,000원
과장 16/17  3,216,000*11월/3,276,000*1/총 38,652,000원
생활 12/13(팀장) 2,618,000*4/2,687,000*8/총 31,968,000원
사무원 7/8  2,075,000*10/2,144,000*2/총 25,038,000원
&lt;1팀&gt;
생활 8(팀장) 2,144,000*12/총 25,728,000원
생활 7/8  2,075,000*2/2,144,000*10/총 25,590,000원
생활 7   2,075,000*12/총 24,900,000원
생활 20/21  2,832,000*7/2,878,000*5/총 34,214,000원
생활 3/4  1,799,000*11/1,856,000*1/ 총 21,645,000원
생활 3/4  1,799,000*10/1,856,000*2/총 21,702,000원
생활 1/2    1,692,000*2/1,7443,000*10/총 20,814,000원            
&lt;2팀&gt;
생활 11/12(팀장)  2,549,000*2/2,618,000*10/총 31,278,000원
생활 6/7  2,026,000*1/2,075,000*11/총 24,851,000원
생활 14/15 2,515,000*2/2,572,000*10/총 30,750,000원
생활 12/13 2,390,000*10/2,453,000*2/총 28,806,000원
생활 6/7   2,026,000*3/2,075,000*9/총 24,753,000원
생활 6/7   2,026,000*5/2,075,000*7/총 24,655,000원
생활 8/9  2,144,000원*1/2,163,000*11/총 25,937,000
&lt;건강&gt;
간호사 18(팀장)  2,982,000*1/총 2,982,000원
간호사 9/10  2,606,000*6/2,707,000*5/총 29,474,000원
물리치료사 13/14  2,954,000*10/3,024,000*2/총 35,588,000원
영양사 2/3  1,908,000*6/1,996,000*6/총 23,424,000원
조리사 5/6  1,736,000*7/1,813,000*3/총 21,217,000원
조리사 8/9  1,924,000*2/1,964,000*9/총 23,488,000원
위생원 7/8  1,869,000*2/1,924,000*10/총 22,978,000원
촉탁의  2,536,000*12/총 30,432,000원                        *야간교사(후)  1,355,400원*12=16,264,800원</t>
    <phoneticPr fontId="2" type="noConversion"/>
  </si>
  <si>
    <t xml:space="preserve">총 제수당(보) 295,275,740원
*가족수당  총 11,620,000원
1,080,000*2월 / 1,040,000*2월 / 1,000,000*1월
960,000*2월 / 940,000*1월 / 880,000*4월
*시간외근무수당  총 160,532,540원
13,202,160 / 13,221,680 / 13,320,430 / 13,348,980 / 13,458,880 / 13,372,940 /
13,385,570 / 13,420,890 / 13,431,940*2 /
27,037,130
*효도휴가비  총 70,483,200원
34,933,800 / 35,549,400
*종사자수당  총 52,640,000원
4,360,000원*2/4,380,000원*2/4,440,000원*6                             </t>
    <phoneticPr fontId="2" type="noConversion"/>
  </si>
  <si>
    <t>퇴직적립금(보)  총 89,403,810원
퇴직적립금(후)  총 1,355,400원
*퇴직 야간교사 퇴직금 지급(인센-자)  총 2,000,000원</t>
    <phoneticPr fontId="2" type="noConversion"/>
  </si>
  <si>
    <t>계약 야간교사(후)  총 1,517,250원                                                  
건강보험  16,264,800*3.03% = 492,820원
장기요양  492,820*6,55% = 32,280원
국민연금  16,264,800*4.50% = 731,920원
고용보험  16,264,800*0.9% = 146,380원
산재보험  16,264,800*0.7% = 113,850원
사회부험보담금(보)  총 96,271,700원
건강:32,970,360원 / 요양:2,190,270원
국민:48,103,170원 / 고용:7,322,340원
산재:5,685,560원</t>
    <phoneticPr fontId="2" type="noConversion"/>
  </si>
  <si>
    <t>*직원명절선물비(후)  총 1,800,000원                   
30,000원*30명*2회=1,800,000원                  
*장기근속관련포상금(후)   총  2,000,000원
3년 근속 : 300,000원*5명=1,500,000원                
5년 근속 : 500,000원*1명=500,000원                                     
*직원건강검진비(후) 총 350,000원                                                                  
*우수직원표창(후)   총 300,000원
*탁구대 구입(지정후)    총 600,000원
*직원단합대회비(지정후)  총 500,000원</t>
    <phoneticPr fontId="2" type="noConversion"/>
  </si>
  <si>
    <t>*기관운영비   총 500,000원
 -유관기관경비(인센-자)  500,000원</t>
    <phoneticPr fontId="2" type="noConversion"/>
  </si>
  <si>
    <t>회의비</t>
    <phoneticPr fontId="2" type="noConversion"/>
  </si>
  <si>
    <t>*회의비   총 1,835,000원
부서회의(인센-자)   총 1,000,000원 
250,000원*4팀=1,000,000원    
팀별회의(인센-자)
100,000원*4팀=400,000원    
팀장회의(인센-자)
100,000원+135,000원=235,000원                                                                                
운영위원회(인센-자)   총 200,000원
200,000원*1회=200,000원</t>
    <phoneticPr fontId="2" type="noConversion"/>
  </si>
  <si>
    <t>교육여비(자)  총 1,000,000원
교육여비(보)  총 3,000,000원</t>
    <phoneticPr fontId="2" type="noConversion"/>
  </si>
  <si>
    <t>각종 소모품 구입(후)  1,324,470원
각종 소모품 구입(후)  2,030,191원
각종 수수료 및 사무용품 구입(보)  12,062,200원 - 정수기렌탈비 포함</t>
    <phoneticPr fontId="2" type="noConversion"/>
  </si>
  <si>
    <t>공공요금</t>
    <phoneticPr fontId="2" type="noConversion"/>
  </si>
  <si>
    <t>공공요금(보)          총 22,172,800원                                                     
티비시청료  26,400원*12월=316,800원
전기요금    1,200,000원*12월=14,400,000원                                          
팩스요금    18,000원*12월=216,000원                                               
전화요금    150,000원*12월=1,800,000원                                            
공용요금    400,000원*12월=4,800,000원                                            
하수처리시설 청소(보) = 640,000원
그 외 요금(보) = 200,000원
우편 요금(보) = 100,000원
우편요금 등 공공요금(자)   1,000,000원</t>
    <phoneticPr fontId="2" type="noConversion"/>
  </si>
  <si>
    <t>한국장애인복지시설협회비   총 1,440,000원
360,000원*4월=1,440,000원
대전장애인복지시설협회비   총 300,000원
150,000원*2회=300,000원
카니발자동차보험료  총 750,000원
스타렉스자동차보험료  총 750,000원
포터자동차보험료  총 550,000원
신용보증보험료  총 155,000원
도로점용료  총 780,000원
자동차분 환경개선부담금  총 200,000원
자동차세  총 15,000원
소방협회비  총 48,000원
집단급식소 설치,운영, 등록세  총 27,000원</t>
    <phoneticPr fontId="2" type="noConversion"/>
  </si>
  <si>
    <t>차량 주유비 및 세차비(후) 300,000원
차량 주유비 및 세차비(자) 1,000,000원
차량 유류비, 수리비, 검사비(보)   2,500,000원</t>
    <phoneticPr fontId="2" type="noConversion"/>
  </si>
  <si>
    <t>*직원급식비(자) 
50,000원*25명*12월=15,000,000원
*직원구충제 구입비(자)  30,000원
*직원교육비(자)  1,000,000원
*회계감사비(자)  5,000,000원
*직원피복비(지정후)   총 1,000,000원
*내부사업비(지정후)   총 500,000원
직원교육비(보)  2,900,000원                     
직원공제보험가입비(보) = 100,000원</t>
    <phoneticPr fontId="2" type="noConversion"/>
  </si>
  <si>
    <t>집기, 장비 등 구입비(후)   총 1,000,000원
이용인 필요비품구입(보)    6,900,000원</t>
    <phoneticPr fontId="2" type="noConversion"/>
  </si>
  <si>
    <t>그외 시설장비 유지비(후)  2,400,000원
*안전을 위한 시설점검,관리비(보)총 6,260,000원
-각종 점검비  총 4,860,000원
소방점검비     130,000원*12월=1,560,000원                                               
정화조유지비   110,000원*12월=1,320,000원               
승강기관리비      77,000원*12월=924,000원                               
전기안전관리비  88,000원*12월=1,056,000원
-그외 시설유지, 관리비   1,400,000원</t>
    <phoneticPr fontId="2" type="noConversion"/>
  </si>
  <si>
    <t>이용인 식재료 구입(자)  총 10,000,000원
이용인 식재료 구입(보)-수급  총 19,000,000원    
이용인 월동김장비(보)  총 390,000원</t>
    <phoneticPr fontId="2" type="noConversion"/>
  </si>
  <si>
    <t>수용기관경비</t>
  </si>
  <si>
    <t>이용인 필요물품 구입(후)   총 3,000,000원
이용인 필요물품 구입(자)   총 1,500,000원
이용인 필요물품 구입(보)   총 5,800,000원        
(기저귀,물티슈,치약,샴푸,수건 바디,로션 등)</t>
    <phoneticPr fontId="2" type="noConversion"/>
  </si>
  <si>
    <t>이용인 피복구입(자)  총 5,000,000원
이용인 피복구입(보)  총 1,500,000원
이용인 피복구입(보)-수급  총 2,500,000원</t>
    <phoneticPr fontId="2" type="noConversion"/>
  </si>
  <si>
    <t>의료소모품 구입(자)  3,000,000원
이용인 의료소모품비(후)  총 3,000,000원
이용인 의약품비(보)  총 3,600,000원
10,000원*30명*12월=3,600,000원
의료소모품 구입비  총 1,500,000원(체온계, 썩션팁 등 소모품 구입비)</t>
    <phoneticPr fontId="2" type="noConversion"/>
  </si>
  <si>
    <t>장의비(후)   총 3,000,000원</t>
    <phoneticPr fontId="2" type="noConversion"/>
  </si>
  <si>
    <t>자활사업비</t>
    <phoneticPr fontId="2" type="noConversion"/>
  </si>
  <si>
    <t>*이용인 자활기구 구입비(자)   총 10,000,000원</t>
    <phoneticPr fontId="2" type="noConversion"/>
  </si>
  <si>
    <t xml:space="preserve">이용인 간식구입(자)  총 4,000,000원
이용인 간식구입(보)  총 6,130,390원        
&lt;수급-주부식비&gt;   </t>
    <phoneticPr fontId="2" type="noConversion"/>
  </si>
  <si>
    <t>도시가스비(자)  총 3,000,000원
도시가스비(후)  총 1,000,000원
공동모금회 연료비지정(후)  총 1,100,000원
*도시가스비(보)-수급  총 4,000,000원</t>
    <phoneticPr fontId="2" type="noConversion"/>
  </si>
  <si>
    <t>교육비</t>
    <phoneticPr fontId="2" type="noConversion"/>
  </si>
  <si>
    <t>수학여행비</t>
    <phoneticPr fontId="2" type="noConversion"/>
  </si>
  <si>
    <t>학령기 이용인 수학여행비(후)  총 200,000원</t>
    <phoneticPr fontId="2" type="noConversion"/>
  </si>
  <si>
    <t>기타교육비</t>
    <phoneticPr fontId="2" type="noConversion"/>
  </si>
  <si>
    <t>학령기 이용인 교육경비(후)  총 300,000원</t>
    <phoneticPr fontId="2" type="noConversion"/>
  </si>
  <si>
    <t>사업비</t>
    <phoneticPr fontId="2" type="noConversion"/>
  </si>
  <si>
    <t>의료재활 사업비</t>
  </si>
  <si>
    <t>*의료재활사업비(자)    총 16,000,000원
의료 및 치료용품 구입 및 관리비   5,000,000원
보장구 제작 및 수리비   1,000,000원
각종 재활치료비   5,000,000원
뇌검사 의료사업비   5,000,000원
의료 및 치료용품 구입 및 관리비(후)  총 2,000,000원</t>
    <phoneticPr fontId="2" type="noConversion"/>
  </si>
  <si>
    <t>사회심리 재활     사업비</t>
    <phoneticPr fontId="2" type="noConversion"/>
  </si>
  <si>
    <t>*사회심리재활사업비(자)   총 24,200,000원
명절행사  400,000원
졸업입학  200,000원
자유여행  5,000,000원
사회적응훈련/여가지원  1,000,000원
앨범작업  500,000원
개별환경관리사업  1,000,000원(깔끔하고 안정된 방 꾸미기)
여름건강지원사업  500,000원
자립지원사업비  1,000,000원
크리스마스 행사  200,000원
제주도 여행   5,000,000원
생일파티  2,400,000원
가정의달 및 부모간담회   1,500,000원
장애인의 날(복지만두레 연계)    500,000원
현장학습(수자원공사 연계)    1,000,000원
현장학습    1,000,000원
그외 사업진행비  3,000,000원</t>
    <phoneticPr fontId="2" type="noConversion"/>
  </si>
  <si>
    <t>*교육재활사업비(자)   총 5,600,000원
교육프로그램 진행비  2,000,000원
개별지원계획 수업진행비  1,000,000원
이용인 인권교육비  1,000,000원
교육시 필요 교재교구 구입비 1,000,000원
인권지킴이단 회의비(자)   200,000원
사례회의 진행비    200,000원(이용인 지원계획)
외부치료사 간담회비   200,000원(이용인 치료지원 관련)
* 교육재활사업비(보)   총 3,060,000원
성교육비   200,000원
인권지킴이단 관련    1,360,000원(회의수당,인권점검비)
인권교육비  500,000원
이용인 필요 교제,도서 구입비  500,000원</t>
    <phoneticPr fontId="2" type="noConversion"/>
  </si>
  <si>
    <t>봉사자 및 후원자 관리를 위한 후원품 제작비(자)   1,000,000원
*기타사업비   총 36,168,080원
-지정후원금(후)  총 7,440,000원
정0희 : 1,200,000원  /  최0용 : 1,200,000원
오0이 : 240,000원  /  이0민 : 960,000원
전0이 : 1,320,000원  /  남00웅 : 120,000원                                      
임0솔 : 600,000원  /  김0광 : 1,800,000원                               
-외부사업 지정후원금  총 22,400,000원                                                                                       
공동모금회(후)         5,000,000원                                                                      
희망나눔지정후원금(후)  5,000,000원
공동모금회 지정후원사업(후)  2,400,000원                                  
그 외 지정후원금(후)   4,128,080원   
-후원자 봉사자 관리   총 3,200,000원                                  
후원자 및 자원봉사자 시상  총 400,000원                                 
후원자 봉사자 관리비  총 500,000원
후원자 감사편지 인쇄비  200,000원*4회=800,000원
후원자 감사선물비(연1회)  500,000원
후원자 및 자원봉사자의 날   1,000,000원</t>
    <phoneticPr fontId="2" type="noConversion"/>
  </si>
  <si>
    <t>과년도지출</t>
    <phoneticPr fontId="2" type="noConversion"/>
  </si>
  <si>
    <t>*기능보강 공사비 지급   총 38,411,000원
 기능보강비 : 37,610,000원
 운영비 : 801,000원</t>
    <phoneticPr fontId="2" type="noConversion"/>
  </si>
  <si>
    <t>잡지출</t>
    <phoneticPr fontId="2" type="noConversion"/>
  </si>
  <si>
    <t>잡지출(자)   총 137,132,809원</t>
    <phoneticPr fontId="2" type="noConversion"/>
  </si>
  <si>
    <t>*보조금 반환금   총 6,235,360원
-보조금 이자액 반환금  총 85,799원
 인건비:16,726 /운영비:10,747 /종사자수당:3,693 /기능보강:54,633   
-직원공제보험 반환금  총 86,590원
-해지통장 이자 수입  총 10,951원
-인건비통장 반환금  총 5,826,670 / 국비 4,078,670원 / 시도비 1,748,000원
가족수당 = 120,000원(120,000*70%=84,000원/120,000*30%=36,000원)
퇴직연금 = 356,980원(356,980*70%=249,890원/356,980*30%=107,090원)
사회보험 = 5,349,690원(5,349,690원*70%=3,744,7800원/5,349,690원*30%=1,604,910원) 
-종사자수당 반환금  총 180,000원
-2018년도 예금이자수입  총 45,350원</t>
    <phoneticPr fontId="2" type="noConversion"/>
  </si>
  <si>
    <t>전년도이월금 : 1,177,457원
- 농협(418-01-******) 31,422원
- 하나(654-910016-*****) 74원
- 하나(654-910028-*****) 1,145,961원
=====
전년도이월금 : 1,256원
- 하나(654-910013-*****) : 1,256원
=====
전년도이월금 : 6,236,274원
- 하나(654-910017-*****) : 6,236,274원
=====
전년도이월금 : 96,260원
- 하나(654-910017-*****) : 96,260원</t>
    <phoneticPr fontId="2" type="noConversion"/>
  </si>
  <si>
    <t>전년도이월금(후원금) : 23,121,875원
- 하나(654-910013-*****, 지정후원금) : 12,008,574원
- 국민(459001-04-*****, 지정후원금) : 1,949,751원
- 농협(418-01-******, 지정후원금) : 283,310원
- 농협(418-01-******, 비지정후원금) : 8,880,240원</t>
    <phoneticPr fontId="2" type="noConversion"/>
  </si>
  <si>
    <t>기타예금이자수입 : 947원
- 농협(418-01-******) : 30원
- 하나(654-910016-*****) : 20원
- 하나(654-910028-*****) : 897원
=====
기타예금이자수입 : 20,125원
- 하나(654-910013-*****,지정후원금) : 10,000원
- 국민(459001-04-******,지정후원금) : 1,600원
- 농협(418-01-******,지정후원금) : 400원
- 농협(418-01-******,비지정후원금) : 8,125원
=====
기타예금이자수입 : 0원
- 하나(654-910013-*****) : 0원
=====
기타예금이자수입 : 30,326원
- 하나(654-910017-*****) : 30,326원
=====
기타예금이자수입 : 80원
- 하나(654-910017-*****) : 80원</t>
    <phoneticPr fontId="2" type="noConversion"/>
  </si>
  <si>
    <t>직책수당(후) 600,000
주임(성*배) 50,000원 * 12월=600,000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</si>
</sst>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 "/>
    <numFmt numFmtId="177" formatCode="[Black]#,##0;[Red]\▲#,##0;&quot;0&quot;"/>
    <numFmt numFmtId="178" formatCode="[Black]#,##0.#0;[Red]\▲#,##0.#0;&quot;0&quot;"/>
    <numFmt numFmtId="179" formatCode="[Black]#,##0;[Red]\ \▲#,##0;&quot;0&quot;"/>
    <numFmt numFmtId="180" formatCode="[Black]#,##0;[Red]\ \▲#,##0;&quot;\0&quot;"/>
    <numFmt numFmtId="181" formatCode="0.00_ ;[Red]\-0.00\ "/>
    <numFmt numFmtId="182" formatCode="0_);[Red]\(0\)"/>
  </numFmts>
  <fonts count="32">
    <font>
      <sz val="11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6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6"/>
      <color rgb="FF000000"/>
      <name val="굴림체"/>
      <family val="3"/>
      <charset val="129"/>
    </font>
    <font>
      <b/>
      <sz val="18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굴림체"/>
      <family val="3"/>
      <charset val="129"/>
    </font>
    <font>
      <sz val="8"/>
      <color rgb="FF286892"/>
      <name val="굴림"/>
      <family val="3"/>
      <charset val="129"/>
    </font>
    <font>
      <sz val="8"/>
      <color rgb="FF000000"/>
      <name val="굴림"/>
      <family val="3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rgb="FF286892"/>
      <name val="굴림"/>
      <family val="3"/>
      <charset val="129"/>
    </font>
    <font>
      <sz val="7"/>
      <color rgb="FF000000"/>
      <name val="굴림"/>
      <family val="3"/>
      <charset val="129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8"/>
      <color rgb="FF000000"/>
      <name val="굴림체"/>
      <family val="3"/>
      <charset val="129"/>
    </font>
    <font>
      <sz val="8"/>
      <name val="굴림체"/>
      <family val="3"/>
      <charset val="129"/>
    </font>
    <font>
      <sz val="7"/>
      <name val="굴림"/>
      <family val="3"/>
      <charset val="129"/>
    </font>
    <font>
      <sz val="8"/>
      <name val="맑은 고딕"/>
      <family val="3"/>
      <charset val="129"/>
    </font>
    <font>
      <sz val="7"/>
      <name val="굴림체"/>
      <family val="3"/>
      <charset val="129"/>
    </font>
    <font>
      <sz val="9"/>
      <color rgb="FF286892"/>
      <name val="굴림체"/>
      <family val="3"/>
      <charset val="129"/>
    </font>
    <font>
      <sz val="7.5"/>
      <color rgb="FF000000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41" fontId="17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176" fontId="14" fillId="0" borderId="4" xfId="0" applyNumberFormat="1" applyFont="1" applyFill="1" applyBorder="1" applyAlignment="1">
      <alignment horizontal="right" vertical="center" wrapText="1"/>
    </xf>
    <xf numFmtId="176" fontId="15" fillId="0" borderId="1" xfId="0" applyNumberFormat="1" applyFont="1" applyFill="1" applyBorder="1" applyAlignment="1">
      <alignment horizontal="right" vertical="center" wrapText="1"/>
    </xf>
    <xf numFmtId="177" fontId="14" fillId="0" borderId="1" xfId="0" applyNumberFormat="1" applyFont="1" applyFill="1" applyBorder="1" applyAlignment="1">
      <alignment horizontal="right" vertical="center" wrapText="1"/>
    </xf>
    <xf numFmtId="177" fontId="14" fillId="0" borderId="4" xfId="0" applyNumberFormat="1" applyFont="1" applyFill="1" applyBorder="1" applyAlignment="1">
      <alignment horizontal="right" vertical="center" wrapText="1"/>
    </xf>
    <xf numFmtId="177" fontId="15" fillId="0" borderId="1" xfId="0" applyNumberFormat="1" applyFont="1" applyFill="1" applyBorder="1" applyAlignment="1">
      <alignment horizontal="right" vertical="center" wrapText="1"/>
    </xf>
    <xf numFmtId="178" fontId="14" fillId="0" borderId="1" xfId="0" applyNumberFormat="1" applyFont="1" applyFill="1" applyBorder="1" applyAlignment="1">
      <alignment horizontal="right" vertical="center" wrapText="1"/>
    </xf>
    <xf numFmtId="178" fontId="14" fillId="0" borderId="4" xfId="0" applyNumberFormat="1" applyFont="1" applyFill="1" applyBorder="1" applyAlignment="1">
      <alignment horizontal="right" vertical="center" wrapText="1"/>
    </xf>
    <xf numFmtId="178" fontId="15" fillId="0" borderId="1" xfId="0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6" fontId="1" fillId="0" borderId="4" xfId="0" applyNumberFormat="1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right"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right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vertical="center" wrapText="1"/>
    </xf>
    <xf numFmtId="177" fontId="14" fillId="0" borderId="2" xfId="0" applyNumberFormat="1" applyFont="1" applyFill="1" applyBorder="1" applyAlignment="1">
      <alignment vertical="center" wrapText="1"/>
    </xf>
    <xf numFmtId="178" fontId="14" fillId="0" borderId="2" xfId="0" applyNumberFormat="1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49" fontId="14" fillId="0" borderId="4" xfId="0" applyNumberFormat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1" fillId="0" borderId="0" xfId="1" applyFont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right" vertical="center" wrapText="1"/>
    </xf>
    <xf numFmtId="176" fontId="24" fillId="0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76" fontId="23" fillId="0" borderId="4" xfId="0" applyNumberFormat="1" applyFont="1" applyFill="1" applyBorder="1" applyAlignment="1">
      <alignment horizontal="right" vertical="center" wrapText="1"/>
    </xf>
    <xf numFmtId="176" fontId="24" fillId="0" borderId="4" xfId="0" applyNumberFormat="1" applyFont="1" applyFill="1" applyBorder="1" applyAlignment="1">
      <alignment horizontal="right" vertical="center" wrapText="1"/>
    </xf>
    <xf numFmtId="176" fontId="3" fillId="0" borderId="0" xfId="0" applyNumberFormat="1" applyFont="1">
      <alignment vertical="center"/>
    </xf>
    <xf numFmtId="49" fontId="25" fillId="0" borderId="4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7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179" fontId="23" fillId="0" borderId="1" xfId="0" applyNumberFormat="1" applyFont="1" applyFill="1" applyBorder="1" applyAlignment="1">
      <alignment horizontal="righ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80" fontId="23" fillId="0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1" fontId="24" fillId="0" borderId="1" xfId="0" applyNumberFormat="1" applyFont="1" applyFill="1" applyBorder="1" applyAlignment="1">
      <alignment horizontal="right" vertical="center" wrapText="1"/>
    </xf>
    <xf numFmtId="0" fontId="3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 wrapText="1"/>
    </xf>
    <xf numFmtId="49" fontId="28" fillId="0" borderId="6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80" fontId="1" fillId="0" borderId="10" xfId="0" applyNumberFormat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180" fontId="1" fillId="0" borderId="11" xfId="0" applyNumberFormat="1" applyFont="1" applyFill="1" applyBorder="1" applyAlignment="1">
      <alignment horizontal="right"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182" fontId="1" fillId="0" borderId="12" xfId="0" applyNumberFormat="1" applyFont="1" applyFill="1" applyBorder="1" applyAlignment="1">
      <alignment horizontal="right" vertical="center" wrapText="1"/>
    </xf>
    <xf numFmtId="180" fontId="1" fillId="0" borderId="9" xfId="0" applyNumberFormat="1" applyFont="1" applyFill="1" applyBorder="1" applyAlignment="1">
      <alignment horizontal="right" vertical="center" wrapText="1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right" vertical="center" wrapText="1"/>
    </xf>
    <xf numFmtId="0" fontId="12" fillId="0" borderId="11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left" vertical="center" wrapText="1"/>
    </xf>
    <xf numFmtId="41" fontId="0" fillId="0" borderId="0" xfId="2" applyFont="1" applyFill="1">
      <alignment vertical="center"/>
    </xf>
    <xf numFmtId="3" fontId="0" fillId="0" borderId="0" xfId="0" applyNumberFormat="1" applyFill="1">
      <alignment vertical="center"/>
    </xf>
    <xf numFmtId="41" fontId="31" fillId="0" borderId="0" xfId="2" applyFont="1" applyFill="1">
      <alignment vertical="center"/>
    </xf>
    <xf numFmtId="41" fontId="0" fillId="0" borderId="0" xfId="0" applyNumberFormat="1" applyFill="1">
      <alignment vertical="center"/>
    </xf>
    <xf numFmtId="0" fontId="29" fillId="0" borderId="1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80" fontId="1" fillId="0" borderId="12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vertical="center" wrapText="1"/>
    </xf>
    <xf numFmtId="176" fontId="1" fillId="0" borderId="9" xfId="0" applyNumberFormat="1" applyFont="1" applyFill="1" applyBorder="1" applyAlignment="1">
      <alignment horizontal="right" vertical="center" wrapText="1"/>
    </xf>
    <xf numFmtId="180" fontId="29" fillId="0" borderId="12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180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180" fontId="1" fillId="0" borderId="17" xfId="0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176" fontId="1" fillId="0" borderId="17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left" vertical="center" wrapText="1"/>
    </xf>
    <xf numFmtId="180" fontId="1" fillId="0" borderId="4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O1"/>
    </sheetView>
  </sheetViews>
  <sheetFormatPr defaultRowHeight="13.5"/>
  <cols>
    <col min="1" max="1" width="5" style="1" customWidth="1"/>
    <col min="2" max="4" width="7.75" style="1" customWidth="1"/>
    <col min="5" max="7" width="10" style="1" customWidth="1"/>
    <col min="8" max="8" width="6.875" style="1" customWidth="1"/>
    <col min="9" max="11" width="7.75" style="1" customWidth="1"/>
    <col min="12" max="14" width="10" style="1" customWidth="1"/>
    <col min="15" max="15" width="6.875" style="1" customWidth="1"/>
    <col min="16" max="16384" width="9" style="1"/>
  </cols>
  <sheetData>
    <row r="1" spans="1:15" ht="22.5" customHeight="1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3.5" customHeight="1">
      <c r="A2" s="6" t="s">
        <v>52</v>
      </c>
    </row>
    <row r="3" spans="1:15" ht="13.5" customHeight="1">
      <c r="A3" s="52" t="s">
        <v>0</v>
      </c>
      <c r="B3" s="54" t="s">
        <v>1</v>
      </c>
      <c r="C3" s="64"/>
      <c r="D3" s="64"/>
      <c r="E3" s="64"/>
      <c r="F3" s="64"/>
      <c r="G3" s="64"/>
      <c r="H3" s="55"/>
      <c r="I3" s="54" t="s">
        <v>2</v>
      </c>
      <c r="J3" s="64"/>
      <c r="K3" s="64"/>
      <c r="L3" s="64"/>
      <c r="M3" s="64"/>
      <c r="N3" s="64"/>
      <c r="O3" s="55"/>
    </row>
    <row r="4" spans="1:15" ht="13.5" customHeight="1">
      <c r="A4" s="63"/>
      <c r="B4" s="52" t="s">
        <v>3</v>
      </c>
      <c r="C4" s="52" t="s">
        <v>4</v>
      </c>
      <c r="D4" s="52" t="s">
        <v>5</v>
      </c>
      <c r="E4" s="54" t="s">
        <v>6</v>
      </c>
      <c r="F4" s="55"/>
      <c r="G4" s="54" t="s">
        <v>7</v>
      </c>
      <c r="H4" s="55"/>
      <c r="I4" s="52" t="s">
        <v>3</v>
      </c>
      <c r="J4" s="52" t="s">
        <v>4</v>
      </c>
      <c r="K4" s="52" t="s">
        <v>5</v>
      </c>
      <c r="L4" s="54" t="s">
        <v>6</v>
      </c>
      <c r="M4" s="55"/>
      <c r="N4" s="54" t="s">
        <v>7</v>
      </c>
      <c r="O4" s="55"/>
    </row>
    <row r="5" spans="1:15" ht="13.5" customHeight="1">
      <c r="A5" s="53"/>
      <c r="B5" s="53"/>
      <c r="C5" s="53"/>
      <c r="D5" s="53"/>
      <c r="E5" s="7" t="s">
        <v>8</v>
      </c>
      <c r="F5" s="7" t="s">
        <v>9</v>
      </c>
      <c r="G5" s="7" t="s">
        <v>10</v>
      </c>
      <c r="H5" s="7" t="s">
        <v>11</v>
      </c>
      <c r="I5" s="53"/>
      <c r="J5" s="53"/>
      <c r="K5" s="53"/>
      <c r="L5" s="7" t="s">
        <v>8</v>
      </c>
      <c r="M5" s="7" t="s">
        <v>9</v>
      </c>
      <c r="N5" s="7" t="s">
        <v>10</v>
      </c>
      <c r="O5" s="7" t="s">
        <v>11</v>
      </c>
    </row>
    <row r="6" spans="1:15" ht="18.75" customHeight="1">
      <c r="A6" s="8">
        <v>1</v>
      </c>
      <c r="B6" s="42" t="s">
        <v>12</v>
      </c>
      <c r="C6" s="42" t="s">
        <v>82</v>
      </c>
      <c r="D6" s="42" t="s">
        <v>13</v>
      </c>
      <c r="E6" s="9">
        <v>24000000</v>
      </c>
      <c r="F6" s="9">
        <v>24000000</v>
      </c>
      <c r="G6" s="14">
        <v>0</v>
      </c>
      <c r="H6" s="17">
        <v>0</v>
      </c>
      <c r="I6" s="60" t="s">
        <v>14</v>
      </c>
      <c r="J6" s="60" t="s">
        <v>15</v>
      </c>
      <c r="K6" s="42" t="s">
        <v>16</v>
      </c>
      <c r="L6" s="9">
        <v>37538000</v>
      </c>
      <c r="M6" s="9">
        <v>37538000</v>
      </c>
      <c r="N6" s="14">
        <v>0</v>
      </c>
      <c r="O6" s="17">
        <v>0</v>
      </c>
    </row>
    <row r="7" spans="1:15" ht="18.75" customHeight="1">
      <c r="A7" s="10">
        <v>2</v>
      </c>
      <c r="B7" s="60" t="s">
        <v>17</v>
      </c>
      <c r="C7" s="60" t="s">
        <v>17</v>
      </c>
      <c r="D7" s="41" t="s">
        <v>18</v>
      </c>
      <c r="E7" s="12">
        <v>37800000</v>
      </c>
      <c r="F7" s="12">
        <v>37800000</v>
      </c>
      <c r="G7" s="15">
        <v>0</v>
      </c>
      <c r="H7" s="18">
        <v>0</v>
      </c>
      <c r="I7" s="62"/>
      <c r="J7" s="62"/>
      <c r="K7" s="41" t="s">
        <v>19</v>
      </c>
      <c r="L7" s="12">
        <v>3742800</v>
      </c>
      <c r="M7" s="12">
        <v>3742800</v>
      </c>
      <c r="N7" s="15">
        <v>0</v>
      </c>
      <c r="O7" s="18">
        <v>0</v>
      </c>
    </row>
    <row r="8" spans="1:15" ht="18.75" customHeight="1">
      <c r="A8" s="10">
        <v>3</v>
      </c>
      <c r="B8" s="61"/>
      <c r="C8" s="61"/>
      <c r="D8" s="41" t="s">
        <v>83</v>
      </c>
      <c r="E8" s="12">
        <v>28560000</v>
      </c>
      <c r="F8" s="12">
        <v>28560000</v>
      </c>
      <c r="G8" s="15">
        <v>0</v>
      </c>
      <c r="H8" s="18">
        <v>0</v>
      </c>
      <c r="I8" s="62"/>
      <c r="J8" s="62"/>
      <c r="K8" s="41" t="s">
        <v>20</v>
      </c>
      <c r="L8" s="12">
        <v>3440100</v>
      </c>
      <c r="M8" s="12">
        <v>3440100</v>
      </c>
      <c r="N8" s="15">
        <v>0</v>
      </c>
      <c r="O8" s="18">
        <v>0</v>
      </c>
    </row>
    <row r="9" spans="1:15" ht="18.75" customHeight="1">
      <c r="A9" s="10">
        <v>4</v>
      </c>
      <c r="B9" s="41" t="s">
        <v>21</v>
      </c>
      <c r="C9" s="41" t="s">
        <v>21</v>
      </c>
      <c r="D9" s="41" t="s">
        <v>22</v>
      </c>
      <c r="E9" s="12">
        <v>0</v>
      </c>
      <c r="F9" s="12">
        <v>50000000</v>
      </c>
      <c r="G9" s="15">
        <v>50000000</v>
      </c>
      <c r="H9" s="18">
        <v>0</v>
      </c>
      <c r="I9" s="62"/>
      <c r="J9" s="61"/>
      <c r="K9" s="41" t="s">
        <v>23</v>
      </c>
      <c r="L9" s="12">
        <v>3888600</v>
      </c>
      <c r="M9" s="12">
        <v>3987720</v>
      </c>
      <c r="N9" s="15">
        <v>99120</v>
      </c>
      <c r="O9" s="18">
        <v>2.5499999999999998</v>
      </c>
    </row>
    <row r="10" spans="1:15" ht="18.75" customHeight="1">
      <c r="A10" s="10">
        <v>5</v>
      </c>
      <c r="B10" s="60" t="s">
        <v>24</v>
      </c>
      <c r="C10" s="60" t="s">
        <v>24</v>
      </c>
      <c r="D10" s="41" t="s">
        <v>84</v>
      </c>
      <c r="E10" s="12">
        <v>51247370</v>
      </c>
      <c r="F10" s="12">
        <v>7511247</v>
      </c>
      <c r="G10" s="15">
        <v>-43736123</v>
      </c>
      <c r="H10" s="18">
        <v>-85.34</v>
      </c>
      <c r="I10" s="62"/>
      <c r="J10" s="60" t="s">
        <v>25</v>
      </c>
      <c r="K10" s="41" t="s">
        <v>26</v>
      </c>
      <c r="L10" s="12">
        <v>1000000</v>
      </c>
      <c r="M10" s="12">
        <v>1000000</v>
      </c>
      <c r="N10" s="15">
        <v>0</v>
      </c>
      <c r="O10" s="18">
        <v>0</v>
      </c>
    </row>
    <row r="11" spans="1:15" ht="18.75" customHeight="1">
      <c r="A11" s="10">
        <v>6</v>
      </c>
      <c r="B11" s="61"/>
      <c r="C11" s="61"/>
      <c r="D11" s="41" t="s">
        <v>27</v>
      </c>
      <c r="E11" s="12">
        <v>23131000</v>
      </c>
      <c r="F11" s="12">
        <v>23121875</v>
      </c>
      <c r="G11" s="15">
        <v>-9125</v>
      </c>
      <c r="H11" s="18">
        <v>-0.04</v>
      </c>
      <c r="I11" s="62"/>
      <c r="J11" s="61"/>
      <c r="K11" s="41" t="s">
        <v>28</v>
      </c>
      <c r="L11" s="12">
        <v>1600000</v>
      </c>
      <c r="M11" s="12">
        <v>1600000</v>
      </c>
      <c r="N11" s="15">
        <v>0</v>
      </c>
      <c r="O11" s="18">
        <v>0</v>
      </c>
    </row>
    <row r="12" spans="1:15" ht="18.75" customHeight="1">
      <c r="A12" s="10">
        <v>7</v>
      </c>
      <c r="B12" s="60" t="s">
        <v>29</v>
      </c>
      <c r="C12" s="60" t="s">
        <v>29</v>
      </c>
      <c r="D12" s="41" t="s">
        <v>85</v>
      </c>
      <c r="E12" s="12">
        <v>61230</v>
      </c>
      <c r="F12" s="12">
        <v>51478</v>
      </c>
      <c r="G12" s="15">
        <v>-9752</v>
      </c>
      <c r="H12" s="18">
        <v>-15.93</v>
      </c>
      <c r="I12" s="62"/>
      <c r="J12" s="60" t="s">
        <v>31</v>
      </c>
      <c r="K12" s="41" t="s">
        <v>32</v>
      </c>
      <c r="L12" s="12">
        <v>600000</v>
      </c>
      <c r="M12" s="12">
        <v>600000</v>
      </c>
      <c r="N12" s="15">
        <v>0</v>
      </c>
      <c r="O12" s="18">
        <v>0</v>
      </c>
    </row>
    <row r="13" spans="1:15" ht="18.75" customHeight="1">
      <c r="A13" s="10">
        <v>8</v>
      </c>
      <c r="B13" s="61"/>
      <c r="C13" s="61"/>
      <c r="D13" s="41" t="s">
        <v>33</v>
      </c>
      <c r="E13" s="12">
        <v>47667400</v>
      </c>
      <c r="F13" s="12">
        <v>47667400</v>
      </c>
      <c r="G13" s="15">
        <v>0</v>
      </c>
      <c r="H13" s="18">
        <v>0</v>
      </c>
      <c r="I13" s="62"/>
      <c r="J13" s="62"/>
      <c r="K13" s="41" t="s">
        <v>34</v>
      </c>
      <c r="L13" s="12">
        <v>9504400</v>
      </c>
      <c r="M13" s="12">
        <v>13504400</v>
      </c>
      <c r="N13" s="15">
        <v>4000000</v>
      </c>
      <c r="O13" s="18">
        <v>42.09</v>
      </c>
    </row>
    <row r="14" spans="1:15" ht="18.75" customHeight="1">
      <c r="A14" s="10">
        <v>9</v>
      </c>
      <c r="B14" s="11" t="s">
        <v>35</v>
      </c>
      <c r="C14" s="11" t="s">
        <v>35</v>
      </c>
      <c r="D14" s="11" t="s">
        <v>35</v>
      </c>
      <c r="E14" s="12"/>
      <c r="F14" s="12"/>
      <c r="G14" s="15"/>
      <c r="H14" s="18"/>
      <c r="I14" s="62"/>
      <c r="J14" s="62"/>
      <c r="K14" s="41" t="s">
        <v>36</v>
      </c>
      <c r="L14" s="12">
        <v>10980000</v>
      </c>
      <c r="M14" s="12">
        <v>8980000</v>
      </c>
      <c r="N14" s="15">
        <v>-2000000</v>
      </c>
      <c r="O14" s="18">
        <v>-18.21</v>
      </c>
    </row>
    <row r="15" spans="1:15" ht="18.75" customHeight="1">
      <c r="A15" s="10">
        <v>10</v>
      </c>
      <c r="B15" s="11" t="s">
        <v>35</v>
      </c>
      <c r="C15" s="11" t="s">
        <v>35</v>
      </c>
      <c r="D15" s="11" t="s">
        <v>35</v>
      </c>
      <c r="E15" s="12"/>
      <c r="F15" s="12"/>
      <c r="G15" s="15"/>
      <c r="H15" s="18"/>
      <c r="I15" s="62"/>
      <c r="J15" s="62"/>
      <c r="K15" s="41" t="s">
        <v>37</v>
      </c>
      <c r="L15" s="12">
        <v>4000000</v>
      </c>
      <c r="M15" s="12">
        <v>5000000</v>
      </c>
      <c r="N15" s="15">
        <v>1000000</v>
      </c>
      <c r="O15" s="18">
        <v>25</v>
      </c>
    </row>
    <row r="16" spans="1:15" ht="18.75" customHeight="1">
      <c r="A16" s="10">
        <v>11</v>
      </c>
      <c r="B16" s="11" t="s">
        <v>35</v>
      </c>
      <c r="C16" s="11" t="s">
        <v>35</v>
      </c>
      <c r="D16" s="11" t="s">
        <v>35</v>
      </c>
      <c r="E16" s="12"/>
      <c r="F16" s="12"/>
      <c r="G16" s="15"/>
      <c r="H16" s="18"/>
      <c r="I16" s="61"/>
      <c r="J16" s="61"/>
      <c r="K16" s="41" t="s">
        <v>38</v>
      </c>
      <c r="L16" s="12">
        <v>1000000</v>
      </c>
      <c r="M16" s="12">
        <v>1000000</v>
      </c>
      <c r="N16" s="15">
        <v>0</v>
      </c>
      <c r="O16" s="18">
        <v>0</v>
      </c>
    </row>
    <row r="17" spans="1:15" ht="18.75" customHeight="1">
      <c r="A17" s="10">
        <v>12</v>
      </c>
      <c r="B17" s="11" t="s">
        <v>35</v>
      </c>
      <c r="C17" s="11" t="s">
        <v>35</v>
      </c>
      <c r="D17" s="11" t="s">
        <v>35</v>
      </c>
      <c r="E17" s="12"/>
      <c r="F17" s="12"/>
      <c r="G17" s="15"/>
      <c r="H17" s="18"/>
      <c r="I17" s="60" t="s">
        <v>39</v>
      </c>
      <c r="J17" s="60" t="s">
        <v>40</v>
      </c>
      <c r="K17" s="41" t="s">
        <v>40</v>
      </c>
      <c r="L17" s="12">
        <v>5000000</v>
      </c>
      <c r="M17" s="12">
        <v>4000000</v>
      </c>
      <c r="N17" s="15">
        <v>-1000000</v>
      </c>
      <c r="O17" s="18">
        <v>-20</v>
      </c>
    </row>
    <row r="18" spans="1:15" ht="18.75" customHeight="1">
      <c r="A18" s="10">
        <v>13</v>
      </c>
      <c r="B18" s="11" t="s">
        <v>35</v>
      </c>
      <c r="C18" s="11" t="s">
        <v>35</v>
      </c>
      <c r="D18" s="11" t="s">
        <v>35</v>
      </c>
      <c r="E18" s="12"/>
      <c r="F18" s="12"/>
      <c r="G18" s="15"/>
      <c r="H18" s="18"/>
      <c r="I18" s="62"/>
      <c r="J18" s="62"/>
      <c r="K18" s="41" t="s">
        <v>41</v>
      </c>
      <c r="L18" s="12">
        <v>5000000</v>
      </c>
      <c r="M18" s="12">
        <v>4000000</v>
      </c>
      <c r="N18" s="15">
        <v>-1000000</v>
      </c>
      <c r="O18" s="18">
        <v>-20</v>
      </c>
    </row>
    <row r="19" spans="1:15" ht="18.75" customHeight="1">
      <c r="A19" s="10">
        <v>14</v>
      </c>
      <c r="B19" s="11" t="s">
        <v>35</v>
      </c>
      <c r="C19" s="11" t="s">
        <v>35</v>
      </c>
      <c r="D19" s="11" t="s">
        <v>35</v>
      </c>
      <c r="E19" s="12"/>
      <c r="F19" s="12"/>
      <c r="G19" s="15"/>
      <c r="H19" s="18"/>
      <c r="I19" s="61"/>
      <c r="J19" s="61"/>
      <c r="K19" s="41" t="s">
        <v>86</v>
      </c>
      <c r="L19" s="12">
        <v>4000000</v>
      </c>
      <c r="M19" s="12">
        <v>4000000</v>
      </c>
      <c r="N19" s="15">
        <v>0</v>
      </c>
      <c r="O19" s="18">
        <v>0</v>
      </c>
    </row>
    <row r="20" spans="1:15" ht="18.75" customHeight="1">
      <c r="A20" s="10">
        <v>15</v>
      </c>
      <c r="B20" s="11" t="s">
        <v>35</v>
      </c>
      <c r="C20" s="11" t="s">
        <v>35</v>
      </c>
      <c r="D20" s="11" t="s">
        <v>35</v>
      </c>
      <c r="E20" s="12"/>
      <c r="F20" s="12"/>
      <c r="G20" s="15"/>
      <c r="H20" s="18"/>
      <c r="I20" s="60" t="s">
        <v>43</v>
      </c>
      <c r="J20" s="60" t="s">
        <v>43</v>
      </c>
      <c r="K20" s="43" t="s">
        <v>79</v>
      </c>
      <c r="L20" s="12">
        <v>2000000</v>
      </c>
      <c r="M20" s="12">
        <v>2000000</v>
      </c>
      <c r="N20" s="15">
        <v>0</v>
      </c>
      <c r="O20" s="18">
        <v>0</v>
      </c>
    </row>
    <row r="21" spans="1:15" ht="18.75" customHeight="1">
      <c r="A21" s="10">
        <v>16</v>
      </c>
      <c r="B21" s="11" t="s">
        <v>35</v>
      </c>
      <c r="C21" s="11" t="s">
        <v>35</v>
      </c>
      <c r="D21" s="11" t="s">
        <v>35</v>
      </c>
      <c r="E21" s="12"/>
      <c r="F21" s="12"/>
      <c r="G21" s="15"/>
      <c r="H21" s="18"/>
      <c r="I21" s="62"/>
      <c r="J21" s="62"/>
      <c r="K21" s="43" t="s">
        <v>80</v>
      </c>
      <c r="L21" s="12">
        <v>1000000</v>
      </c>
      <c r="M21" s="12">
        <v>1000000</v>
      </c>
      <c r="N21" s="15">
        <v>0</v>
      </c>
      <c r="O21" s="18">
        <v>0</v>
      </c>
    </row>
    <row r="22" spans="1:15" ht="18.75" customHeight="1">
      <c r="A22" s="10">
        <v>17</v>
      </c>
      <c r="B22" s="11" t="s">
        <v>35</v>
      </c>
      <c r="C22" s="11" t="s">
        <v>35</v>
      </c>
      <c r="D22" s="11" t="s">
        <v>35</v>
      </c>
      <c r="E22" s="12"/>
      <c r="F22" s="12"/>
      <c r="G22" s="15"/>
      <c r="H22" s="18"/>
      <c r="I22" s="61"/>
      <c r="J22" s="61"/>
      <c r="K22" s="43" t="s">
        <v>81</v>
      </c>
      <c r="L22" s="12">
        <v>10000000</v>
      </c>
      <c r="M22" s="12">
        <v>10000000</v>
      </c>
      <c r="N22" s="15">
        <v>0</v>
      </c>
      <c r="O22" s="18">
        <v>0</v>
      </c>
    </row>
    <row r="23" spans="1:15" ht="18.75" customHeight="1">
      <c r="A23" s="10">
        <v>18</v>
      </c>
      <c r="B23" s="11" t="s">
        <v>35</v>
      </c>
      <c r="C23" s="11" t="s">
        <v>35</v>
      </c>
      <c r="D23" s="11" t="s">
        <v>35</v>
      </c>
      <c r="E23" s="12"/>
      <c r="F23" s="12"/>
      <c r="G23" s="15"/>
      <c r="H23" s="18"/>
      <c r="I23" s="41" t="s">
        <v>44</v>
      </c>
      <c r="J23" s="41" t="s">
        <v>45</v>
      </c>
      <c r="K23" s="41" t="s">
        <v>46</v>
      </c>
      <c r="L23" s="12">
        <v>91687400</v>
      </c>
      <c r="M23" s="12">
        <v>91687400</v>
      </c>
      <c r="N23" s="15">
        <v>0</v>
      </c>
      <c r="O23" s="18">
        <v>0</v>
      </c>
    </row>
    <row r="24" spans="1:15" ht="18.75" customHeight="1">
      <c r="A24" s="10">
        <v>19</v>
      </c>
      <c r="B24" s="11" t="s">
        <v>35</v>
      </c>
      <c r="C24" s="11" t="s">
        <v>35</v>
      </c>
      <c r="D24" s="11" t="s">
        <v>35</v>
      </c>
      <c r="E24" s="12"/>
      <c r="F24" s="12"/>
      <c r="G24" s="15"/>
      <c r="H24" s="18"/>
      <c r="I24" s="41" t="s">
        <v>47</v>
      </c>
      <c r="J24" s="41" t="s">
        <v>47</v>
      </c>
      <c r="K24" s="41" t="s">
        <v>47</v>
      </c>
      <c r="L24" s="12">
        <v>1485700</v>
      </c>
      <c r="M24" s="12">
        <v>1631580</v>
      </c>
      <c r="N24" s="15">
        <v>145880</v>
      </c>
      <c r="O24" s="18">
        <v>9.82</v>
      </c>
    </row>
    <row r="25" spans="1:15" ht="18.75" customHeight="1">
      <c r="A25" s="10">
        <v>20</v>
      </c>
      <c r="B25" s="11" t="s">
        <v>35</v>
      </c>
      <c r="C25" s="11" t="s">
        <v>35</v>
      </c>
      <c r="D25" s="11" t="s">
        <v>35</v>
      </c>
      <c r="E25" s="12"/>
      <c r="F25" s="12"/>
      <c r="G25" s="15"/>
      <c r="H25" s="18"/>
      <c r="I25" s="41" t="s">
        <v>48</v>
      </c>
      <c r="J25" s="41" t="s">
        <v>48</v>
      </c>
      <c r="K25" s="41" t="s">
        <v>49</v>
      </c>
      <c r="L25" s="12">
        <v>15000000</v>
      </c>
      <c r="M25" s="12">
        <v>20000000</v>
      </c>
      <c r="N25" s="15">
        <v>5000000</v>
      </c>
      <c r="O25" s="18">
        <v>33.33</v>
      </c>
    </row>
    <row r="26" spans="1:15" ht="18.75" customHeight="1">
      <c r="A26" s="56" t="s">
        <v>50</v>
      </c>
      <c r="B26" s="57"/>
      <c r="C26" s="57"/>
      <c r="D26" s="58"/>
      <c r="E26" s="13">
        <v>212467000</v>
      </c>
      <c r="F26" s="13">
        <v>218712000</v>
      </c>
      <c r="G26" s="16">
        <v>6245000</v>
      </c>
      <c r="H26" s="19">
        <v>2.94</v>
      </c>
      <c r="I26" s="56" t="s">
        <v>50</v>
      </c>
      <c r="J26" s="57"/>
      <c r="K26" s="58"/>
      <c r="L26" s="13">
        <v>212467000</v>
      </c>
      <c r="M26" s="13">
        <v>218712000</v>
      </c>
      <c r="N26" s="16">
        <v>6245000</v>
      </c>
      <c r="O26" s="19">
        <v>2.94</v>
      </c>
    </row>
  </sheetData>
  <mergeCells count="30">
    <mergeCell ref="J20:J22"/>
    <mergeCell ref="B4:B5"/>
    <mergeCell ref="C4:C5"/>
    <mergeCell ref="D4:D5"/>
    <mergeCell ref="E4:F4"/>
    <mergeCell ref="G4:H4"/>
    <mergeCell ref="J12:J16"/>
    <mergeCell ref="I17:I19"/>
    <mergeCell ref="J17:J19"/>
    <mergeCell ref="A26:D26"/>
    <mergeCell ref="I26:K26"/>
    <mergeCell ref="A1:O1"/>
    <mergeCell ref="B7:B8"/>
    <mergeCell ref="C7:C8"/>
    <mergeCell ref="B10:B11"/>
    <mergeCell ref="C10:C11"/>
    <mergeCell ref="B12:B13"/>
    <mergeCell ref="C12:C13"/>
    <mergeCell ref="I6:I16"/>
    <mergeCell ref="J6:J9"/>
    <mergeCell ref="J10:J11"/>
    <mergeCell ref="A3:A5"/>
    <mergeCell ref="B3:H3"/>
    <mergeCell ref="I3:O3"/>
    <mergeCell ref="I20:I22"/>
    <mergeCell ref="K4:K5"/>
    <mergeCell ref="L4:M4"/>
    <mergeCell ref="I4:I5"/>
    <mergeCell ref="J4:J5"/>
    <mergeCell ref="N4:O4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sqref="A1:O1"/>
    </sheetView>
  </sheetViews>
  <sheetFormatPr defaultRowHeight="16.5"/>
  <cols>
    <col min="1" max="1" width="2.875" customWidth="1"/>
    <col min="2" max="2" width="7.875" style="145" customWidth="1"/>
    <col min="3" max="4" width="8.125" style="145" customWidth="1"/>
    <col min="5" max="6" width="11.5" customWidth="1"/>
    <col min="7" max="7" width="10.625" customWidth="1"/>
    <col min="8" max="8" width="5.875" customWidth="1"/>
    <col min="9" max="10" width="7.75" style="145" customWidth="1"/>
    <col min="11" max="11" width="8.25" style="145" customWidth="1"/>
    <col min="12" max="13" width="11.5" style="27" customWidth="1"/>
    <col min="14" max="14" width="10.5" style="27" customWidth="1"/>
    <col min="15" max="15" width="6" style="27" customWidth="1"/>
  </cols>
  <sheetData>
    <row r="1" spans="1:15" s="1" customFormat="1" ht="22.5" customHeight="1">
      <c r="A1" s="104" t="s">
        <v>266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6.5" customHeight="1">
      <c r="A2" s="130" t="s">
        <v>267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4.25" customHeight="1">
      <c r="A3" s="131" t="s">
        <v>0</v>
      </c>
      <c r="B3" s="131" t="s">
        <v>1</v>
      </c>
      <c r="C3" s="131"/>
      <c r="D3" s="131"/>
      <c r="E3" s="131"/>
      <c r="F3" s="131"/>
      <c r="G3" s="131"/>
      <c r="H3" s="131"/>
      <c r="I3" s="131" t="s">
        <v>2</v>
      </c>
      <c r="J3" s="131"/>
      <c r="K3" s="131"/>
      <c r="L3" s="131"/>
      <c r="M3" s="131"/>
      <c r="N3" s="131"/>
      <c r="O3" s="131"/>
    </row>
    <row r="4" spans="1:15" ht="12.75" customHeight="1">
      <c r="A4" s="131"/>
      <c r="B4" s="131" t="s">
        <v>3</v>
      </c>
      <c r="C4" s="131" t="s">
        <v>4</v>
      </c>
      <c r="D4" s="131" t="s">
        <v>5</v>
      </c>
      <c r="E4" s="131" t="s">
        <v>6</v>
      </c>
      <c r="F4" s="131"/>
      <c r="G4" s="131" t="s">
        <v>7</v>
      </c>
      <c r="H4" s="131"/>
      <c r="I4" s="131" t="s">
        <v>3</v>
      </c>
      <c r="J4" s="131" t="s">
        <v>4</v>
      </c>
      <c r="K4" s="131" t="s">
        <v>5</v>
      </c>
      <c r="L4" s="131" t="s">
        <v>6</v>
      </c>
      <c r="M4" s="131"/>
      <c r="N4" s="131" t="s">
        <v>7</v>
      </c>
      <c r="O4" s="131"/>
    </row>
    <row r="5" spans="1:15" ht="12.75" customHeight="1">
      <c r="A5" s="131"/>
      <c r="B5" s="131"/>
      <c r="C5" s="131"/>
      <c r="D5" s="131"/>
      <c r="E5" s="132" t="s">
        <v>268</v>
      </c>
      <c r="F5" s="132" t="s">
        <v>269</v>
      </c>
      <c r="G5" s="132" t="s">
        <v>10</v>
      </c>
      <c r="H5" s="132" t="s">
        <v>11</v>
      </c>
      <c r="I5" s="131"/>
      <c r="J5" s="131"/>
      <c r="K5" s="131"/>
      <c r="L5" s="132" t="s">
        <v>268</v>
      </c>
      <c r="M5" s="132" t="s">
        <v>269</v>
      </c>
      <c r="N5" s="132" t="s">
        <v>10</v>
      </c>
      <c r="O5" s="132" t="s">
        <v>11</v>
      </c>
    </row>
    <row r="6" spans="1:15" ht="17.25" customHeight="1">
      <c r="A6" s="133">
        <v>1</v>
      </c>
      <c r="B6" s="134" t="s">
        <v>270</v>
      </c>
      <c r="C6" s="134" t="s">
        <v>271</v>
      </c>
      <c r="D6" s="134" t="s">
        <v>272</v>
      </c>
      <c r="E6" s="107">
        <v>69360000</v>
      </c>
      <c r="F6" s="107">
        <v>81600000</v>
      </c>
      <c r="G6" s="135">
        <f t="shared" ref="G6:G17" si="0">F6-E6</f>
        <v>12240000</v>
      </c>
      <c r="H6" s="17">
        <f t="shared" ref="H6:H17" si="1">(G6/E6*100)</f>
        <v>17.647058823529413</v>
      </c>
      <c r="I6" s="136" t="s">
        <v>14</v>
      </c>
      <c r="J6" s="136" t="s">
        <v>15</v>
      </c>
      <c r="K6" s="137" t="s">
        <v>16</v>
      </c>
      <c r="L6" s="107">
        <v>762963800</v>
      </c>
      <c r="M6" s="107">
        <v>754746800</v>
      </c>
      <c r="N6" s="138">
        <f>M6-L6</f>
        <v>-8217000</v>
      </c>
      <c r="O6" s="17">
        <f t="shared" ref="O6:O37" si="2">(N6/L6*100)</f>
        <v>-1.0769842553473705</v>
      </c>
    </row>
    <row r="7" spans="1:15" ht="14.25" customHeight="1">
      <c r="A7" s="133">
        <v>2</v>
      </c>
      <c r="B7" s="139" t="s">
        <v>273</v>
      </c>
      <c r="C7" s="139" t="s">
        <v>113</v>
      </c>
      <c r="D7" s="137" t="s">
        <v>274</v>
      </c>
      <c r="E7" s="107">
        <v>897473550</v>
      </c>
      <c r="F7" s="107">
        <v>896507630</v>
      </c>
      <c r="G7" s="135">
        <f t="shared" si="0"/>
        <v>-965920</v>
      </c>
      <c r="H7" s="17">
        <f t="shared" si="1"/>
        <v>-0.10762657016465833</v>
      </c>
      <c r="I7" s="140"/>
      <c r="J7" s="140"/>
      <c r="K7" s="137" t="s">
        <v>19</v>
      </c>
      <c r="L7" s="107">
        <v>298388100</v>
      </c>
      <c r="M7" s="107">
        <v>295275740</v>
      </c>
      <c r="N7" s="138">
        <f t="shared" ref="N7:N37" si="3">M7-L7</f>
        <v>-3112360</v>
      </c>
      <c r="O7" s="17">
        <f t="shared" si="2"/>
        <v>-1.043057682260117</v>
      </c>
    </row>
    <row r="8" spans="1:15" ht="14.25" customHeight="1">
      <c r="A8" s="133">
        <v>3</v>
      </c>
      <c r="B8" s="139"/>
      <c r="C8" s="139"/>
      <c r="D8" s="137" t="s">
        <v>140</v>
      </c>
      <c r="E8" s="107">
        <v>403819990</v>
      </c>
      <c r="F8" s="107">
        <v>403246010</v>
      </c>
      <c r="G8" s="135">
        <f t="shared" si="0"/>
        <v>-573980</v>
      </c>
      <c r="H8" s="17">
        <f t="shared" si="1"/>
        <v>-0.14213758957301742</v>
      </c>
      <c r="I8" s="140"/>
      <c r="J8" s="140"/>
      <c r="K8" s="134" t="s">
        <v>163</v>
      </c>
      <c r="L8" s="107">
        <v>87212260</v>
      </c>
      <c r="M8" s="107">
        <v>92759210</v>
      </c>
      <c r="N8" s="138">
        <f t="shared" si="3"/>
        <v>5546950</v>
      </c>
      <c r="O8" s="17">
        <f t="shared" si="2"/>
        <v>6.3602869596545251</v>
      </c>
    </row>
    <row r="9" spans="1:15" ht="17.25" customHeight="1">
      <c r="A9" s="133">
        <v>4</v>
      </c>
      <c r="B9" s="139"/>
      <c r="C9" s="139"/>
      <c r="D9" s="134" t="s">
        <v>275</v>
      </c>
      <c r="E9" s="107">
        <v>29030000</v>
      </c>
      <c r="F9" s="107">
        <v>28870000</v>
      </c>
      <c r="G9" s="135">
        <f t="shared" si="0"/>
        <v>-160000</v>
      </c>
      <c r="H9" s="17">
        <f t="shared" si="1"/>
        <v>-0.55115397864278337</v>
      </c>
      <c r="I9" s="140"/>
      <c r="J9" s="140"/>
      <c r="K9" s="134" t="s">
        <v>276</v>
      </c>
      <c r="L9" s="107">
        <v>91977520</v>
      </c>
      <c r="M9" s="107">
        <v>97788950</v>
      </c>
      <c r="N9" s="138">
        <f>M9-L9</f>
        <v>5811430</v>
      </c>
      <c r="O9" s="17">
        <f>(N9/L8*100)</f>
        <v>6.663547074688811</v>
      </c>
    </row>
    <row r="10" spans="1:15" ht="17.25" customHeight="1">
      <c r="A10" s="133">
        <v>5</v>
      </c>
      <c r="B10" s="139" t="s">
        <v>277</v>
      </c>
      <c r="C10" s="139" t="s">
        <v>17</v>
      </c>
      <c r="D10" s="137" t="s">
        <v>18</v>
      </c>
      <c r="E10" s="107">
        <v>22440000</v>
      </c>
      <c r="F10" s="107">
        <v>22440000</v>
      </c>
      <c r="G10" s="135">
        <f t="shared" si="0"/>
        <v>0</v>
      </c>
      <c r="H10" s="17">
        <f t="shared" si="1"/>
        <v>0</v>
      </c>
      <c r="I10" s="140"/>
      <c r="J10" s="140"/>
      <c r="K10" s="134" t="s">
        <v>278</v>
      </c>
      <c r="L10" s="107">
        <v>6100000</v>
      </c>
      <c r="M10" s="107">
        <v>5550000</v>
      </c>
      <c r="N10" s="138">
        <f>M10-L10</f>
        <v>-550000</v>
      </c>
      <c r="O10" s="17">
        <f>(N10/L9*100)</f>
        <v>-0.59797220016369212</v>
      </c>
    </row>
    <row r="11" spans="1:15" ht="14.25" customHeight="1">
      <c r="A11" s="133">
        <v>6</v>
      </c>
      <c r="B11" s="139"/>
      <c r="C11" s="139"/>
      <c r="D11" s="134" t="s">
        <v>121</v>
      </c>
      <c r="E11" s="107">
        <v>24000487</v>
      </c>
      <c r="F11" s="107">
        <v>24000636</v>
      </c>
      <c r="G11" s="135">
        <f t="shared" si="0"/>
        <v>149</v>
      </c>
      <c r="H11" s="17">
        <v>0.01</v>
      </c>
      <c r="I11" s="140"/>
      <c r="J11" s="136" t="s">
        <v>25</v>
      </c>
      <c r="K11" s="137" t="s">
        <v>26</v>
      </c>
      <c r="L11" s="107">
        <v>500000</v>
      </c>
      <c r="M11" s="107">
        <v>500000</v>
      </c>
      <c r="N11" s="138">
        <f t="shared" ref="N11:N14" si="4">M11-L11</f>
        <v>0</v>
      </c>
      <c r="O11" s="17">
        <f t="shared" ref="O11:O14" si="5">(N11/L11*100)</f>
        <v>0</v>
      </c>
    </row>
    <row r="12" spans="1:15" ht="17.25" customHeight="1">
      <c r="A12" s="133">
        <v>7</v>
      </c>
      <c r="B12" s="137" t="s">
        <v>122</v>
      </c>
      <c r="C12" s="137" t="s">
        <v>122</v>
      </c>
      <c r="D12" s="134" t="s">
        <v>123</v>
      </c>
      <c r="E12" s="107">
        <v>10000000</v>
      </c>
      <c r="F12" s="107">
        <v>10000000</v>
      </c>
      <c r="G12" s="135">
        <f t="shared" si="0"/>
        <v>0</v>
      </c>
      <c r="H12" s="17">
        <f t="shared" si="1"/>
        <v>0</v>
      </c>
      <c r="I12" s="140"/>
      <c r="J12" s="141"/>
      <c r="K12" s="137" t="s">
        <v>28</v>
      </c>
      <c r="L12" s="107">
        <v>1350000</v>
      </c>
      <c r="M12" s="107">
        <v>1835000</v>
      </c>
      <c r="N12" s="138">
        <f t="shared" si="4"/>
        <v>485000</v>
      </c>
      <c r="O12" s="17">
        <f t="shared" si="5"/>
        <v>35.925925925925931</v>
      </c>
    </row>
    <row r="13" spans="1:15" ht="14.25" customHeight="1">
      <c r="A13" s="133">
        <v>8</v>
      </c>
      <c r="B13" s="136" t="s">
        <v>24</v>
      </c>
      <c r="C13" s="136" t="s">
        <v>24</v>
      </c>
      <c r="D13" s="134" t="s">
        <v>279</v>
      </c>
      <c r="E13" s="107">
        <v>163623430</v>
      </c>
      <c r="F13" s="107">
        <v>158316761</v>
      </c>
      <c r="G13" s="135">
        <f t="shared" si="0"/>
        <v>-5306669</v>
      </c>
      <c r="H13" s="17">
        <f t="shared" si="1"/>
        <v>-3.2432207294517665</v>
      </c>
      <c r="I13" s="140"/>
      <c r="J13" s="136" t="s">
        <v>31</v>
      </c>
      <c r="K13" s="137" t="s">
        <v>32</v>
      </c>
      <c r="L13" s="107">
        <v>4000000</v>
      </c>
      <c r="M13" s="107">
        <v>4000000</v>
      </c>
      <c r="N13" s="138">
        <f t="shared" si="4"/>
        <v>0</v>
      </c>
      <c r="O13" s="17">
        <f t="shared" si="5"/>
        <v>0</v>
      </c>
    </row>
    <row r="14" spans="1:15" ht="17.25" customHeight="1">
      <c r="A14" s="133">
        <v>9</v>
      </c>
      <c r="B14" s="140"/>
      <c r="C14" s="140"/>
      <c r="D14" s="134" t="s">
        <v>27</v>
      </c>
      <c r="E14" s="107">
        <v>17282513</v>
      </c>
      <c r="F14" s="107">
        <v>26539364</v>
      </c>
      <c r="G14" s="135">
        <f t="shared" si="0"/>
        <v>9256851</v>
      </c>
      <c r="H14" s="17">
        <f t="shared" si="1"/>
        <v>53.561950163150463</v>
      </c>
      <c r="I14" s="140"/>
      <c r="J14" s="140"/>
      <c r="K14" s="134" t="s">
        <v>280</v>
      </c>
      <c r="L14" s="107">
        <v>13386670</v>
      </c>
      <c r="M14" s="107">
        <v>15416861</v>
      </c>
      <c r="N14" s="138">
        <f t="shared" si="4"/>
        <v>2030191</v>
      </c>
      <c r="O14" s="17">
        <f t="shared" si="5"/>
        <v>15.165765645974691</v>
      </c>
    </row>
    <row r="15" spans="1:15" ht="17.25" customHeight="1">
      <c r="A15" s="133">
        <v>10</v>
      </c>
      <c r="B15" s="141"/>
      <c r="C15" s="141"/>
      <c r="D15" s="134" t="s">
        <v>281</v>
      </c>
      <c r="E15" s="107">
        <v>0</v>
      </c>
      <c r="F15" s="107">
        <v>38411000</v>
      </c>
      <c r="G15" s="135">
        <f t="shared" si="0"/>
        <v>38411000</v>
      </c>
      <c r="H15" s="17">
        <v>100</v>
      </c>
      <c r="I15" s="140"/>
      <c r="J15" s="140"/>
      <c r="K15" s="137" t="s">
        <v>36</v>
      </c>
      <c r="L15" s="107">
        <v>22472800</v>
      </c>
      <c r="M15" s="107">
        <v>23472800</v>
      </c>
      <c r="N15" s="138">
        <f>M15-L15</f>
        <v>1000000</v>
      </c>
      <c r="O15" s="17">
        <f>(N15/L15*100)</f>
        <v>4.449823786978035</v>
      </c>
    </row>
    <row r="16" spans="1:15" ht="19.5" customHeight="1">
      <c r="A16" s="133">
        <v>11</v>
      </c>
      <c r="B16" s="139" t="s">
        <v>29</v>
      </c>
      <c r="C16" s="139" t="s">
        <v>29</v>
      </c>
      <c r="D16" s="134" t="s">
        <v>282</v>
      </c>
      <c r="E16" s="107">
        <v>182030</v>
      </c>
      <c r="F16" s="107">
        <v>146599</v>
      </c>
      <c r="G16" s="135">
        <f t="shared" si="0"/>
        <v>-35431</v>
      </c>
      <c r="H16" s="17">
        <f t="shared" si="1"/>
        <v>-19.464374004285006</v>
      </c>
      <c r="I16" s="140"/>
      <c r="J16" s="140"/>
      <c r="K16" s="137" t="s">
        <v>37</v>
      </c>
      <c r="L16" s="107">
        <v>5015000</v>
      </c>
      <c r="M16" s="107">
        <v>5015000</v>
      </c>
      <c r="N16" s="138">
        <f>M16-L16</f>
        <v>0</v>
      </c>
      <c r="O16" s="17">
        <f>(N16/L16*100)</f>
        <v>0</v>
      </c>
    </row>
    <row r="17" spans="1:15" ht="13.5" customHeight="1">
      <c r="A17" s="133">
        <v>12</v>
      </c>
      <c r="B17" s="139"/>
      <c r="C17" s="139"/>
      <c r="D17" s="137" t="s">
        <v>33</v>
      </c>
      <c r="E17" s="107">
        <v>15000000</v>
      </c>
      <c r="F17" s="107">
        <v>15000000</v>
      </c>
      <c r="G17" s="135">
        <f t="shared" si="0"/>
        <v>0</v>
      </c>
      <c r="H17" s="17">
        <f t="shared" si="1"/>
        <v>0</v>
      </c>
      <c r="I17" s="140"/>
      <c r="J17" s="140"/>
      <c r="K17" s="137" t="s">
        <v>128</v>
      </c>
      <c r="L17" s="107">
        <v>3000000</v>
      </c>
      <c r="M17" s="107">
        <v>4300000</v>
      </c>
      <c r="N17" s="138">
        <f>M17-L17</f>
        <v>1300000</v>
      </c>
      <c r="O17" s="17">
        <f>(N17/L17*100)</f>
        <v>43.333333333333336</v>
      </c>
    </row>
    <row r="18" spans="1:15" ht="13.5" customHeight="1">
      <c r="A18" s="133">
        <v>13</v>
      </c>
      <c r="B18" s="137" t="s">
        <v>35</v>
      </c>
      <c r="C18" s="137" t="s">
        <v>35</v>
      </c>
      <c r="D18" s="137" t="s">
        <v>35</v>
      </c>
      <c r="E18" s="107"/>
      <c r="F18" s="107"/>
      <c r="G18" s="107"/>
      <c r="H18" s="107"/>
      <c r="I18" s="140"/>
      <c r="J18" s="140"/>
      <c r="K18" s="137" t="s">
        <v>38</v>
      </c>
      <c r="L18" s="107">
        <v>18000000</v>
      </c>
      <c r="M18" s="107">
        <v>25530000</v>
      </c>
      <c r="N18" s="138">
        <f>M18-L18</f>
        <v>7530000</v>
      </c>
      <c r="O18" s="17">
        <f>(N18/L18*100)</f>
        <v>41.833333333333336</v>
      </c>
    </row>
    <row r="19" spans="1:15" ht="13.5" customHeight="1">
      <c r="A19" s="133">
        <v>14</v>
      </c>
      <c r="B19" s="137" t="s">
        <v>35</v>
      </c>
      <c r="C19" s="137" t="s">
        <v>35</v>
      </c>
      <c r="D19" s="137" t="s">
        <v>35</v>
      </c>
      <c r="E19" s="107"/>
      <c r="F19" s="107"/>
      <c r="G19" s="107"/>
      <c r="H19" s="107"/>
      <c r="I19" s="139" t="s">
        <v>254</v>
      </c>
      <c r="J19" s="139" t="s">
        <v>283</v>
      </c>
      <c r="K19" s="137" t="s">
        <v>41</v>
      </c>
      <c r="L19" s="107">
        <v>1000000</v>
      </c>
      <c r="M19" s="107">
        <v>7900000</v>
      </c>
      <c r="N19" s="138">
        <f t="shared" si="3"/>
        <v>6900000</v>
      </c>
      <c r="O19" s="17">
        <f t="shared" si="2"/>
        <v>690</v>
      </c>
    </row>
    <row r="20" spans="1:15" ht="17.25" customHeight="1">
      <c r="A20" s="133">
        <v>15</v>
      </c>
      <c r="B20" s="137" t="s">
        <v>35</v>
      </c>
      <c r="C20" s="137" t="s">
        <v>35</v>
      </c>
      <c r="D20" s="137" t="s">
        <v>35</v>
      </c>
      <c r="E20" s="107"/>
      <c r="F20" s="107"/>
      <c r="G20" s="107"/>
      <c r="H20" s="107"/>
      <c r="I20" s="139"/>
      <c r="J20" s="139"/>
      <c r="K20" s="134" t="s">
        <v>284</v>
      </c>
      <c r="L20" s="107">
        <v>8260000</v>
      </c>
      <c r="M20" s="107">
        <v>8660000</v>
      </c>
      <c r="N20" s="138">
        <f t="shared" si="3"/>
        <v>400000</v>
      </c>
      <c r="O20" s="17">
        <f t="shared" si="2"/>
        <v>4.8426150121065374</v>
      </c>
    </row>
    <row r="21" spans="1:15" ht="12" customHeight="1">
      <c r="A21" s="133">
        <v>16</v>
      </c>
      <c r="B21" s="137" t="s">
        <v>35</v>
      </c>
      <c r="C21" s="137" t="s">
        <v>35</v>
      </c>
      <c r="D21" s="137" t="s">
        <v>35</v>
      </c>
      <c r="E21" s="107"/>
      <c r="F21" s="107"/>
      <c r="G21" s="107"/>
      <c r="H21" s="107"/>
      <c r="I21" s="139" t="s">
        <v>130</v>
      </c>
      <c r="J21" s="139" t="s">
        <v>31</v>
      </c>
      <c r="K21" s="137" t="s">
        <v>285</v>
      </c>
      <c r="L21" s="107">
        <v>29390000</v>
      </c>
      <c r="M21" s="107">
        <v>29390000</v>
      </c>
      <c r="N21" s="138">
        <f t="shared" si="3"/>
        <v>0</v>
      </c>
      <c r="O21" s="17">
        <f t="shared" si="2"/>
        <v>0</v>
      </c>
    </row>
    <row r="22" spans="1:15" ht="12" customHeight="1">
      <c r="A22" s="133">
        <v>17</v>
      </c>
      <c r="B22" s="137" t="s">
        <v>35</v>
      </c>
      <c r="C22" s="137" t="s">
        <v>35</v>
      </c>
      <c r="D22" s="137" t="s">
        <v>35</v>
      </c>
      <c r="E22" s="107"/>
      <c r="F22" s="107"/>
      <c r="G22" s="107"/>
      <c r="H22" s="107"/>
      <c r="I22" s="139"/>
      <c r="J22" s="139"/>
      <c r="K22" s="134" t="s">
        <v>286</v>
      </c>
      <c r="L22" s="107">
        <v>8800000</v>
      </c>
      <c r="M22" s="107">
        <v>10300000</v>
      </c>
      <c r="N22" s="138">
        <f>M22-L22</f>
        <v>1500000</v>
      </c>
      <c r="O22" s="17">
        <f t="shared" si="2"/>
        <v>17.045454545454543</v>
      </c>
    </row>
    <row r="23" spans="1:15" ht="12" customHeight="1">
      <c r="A23" s="133">
        <v>18</v>
      </c>
      <c r="B23" s="137" t="s">
        <v>35</v>
      </c>
      <c r="C23" s="137" t="s">
        <v>35</v>
      </c>
      <c r="D23" s="137" t="s">
        <v>35</v>
      </c>
      <c r="E23" s="107"/>
      <c r="F23" s="107"/>
      <c r="G23" s="107"/>
      <c r="H23" s="107"/>
      <c r="I23" s="139"/>
      <c r="J23" s="139"/>
      <c r="K23" s="137" t="s">
        <v>287</v>
      </c>
      <c r="L23" s="107">
        <v>9000000</v>
      </c>
      <c r="M23" s="107">
        <v>9000000</v>
      </c>
      <c r="N23" s="138">
        <f t="shared" si="3"/>
        <v>0</v>
      </c>
      <c r="O23" s="17">
        <f t="shared" si="2"/>
        <v>0</v>
      </c>
    </row>
    <row r="24" spans="1:15" ht="12" customHeight="1">
      <c r="A24" s="133">
        <v>19</v>
      </c>
      <c r="B24" s="137" t="s">
        <v>35</v>
      </c>
      <c r="C24" s="137" t="s">
        <v>35</v>
      </c>
      <c r="D24" s="137" t="s">
        <v>35</v>
      </c>
      <c r="E24" s="107"/>
      <c r="F24" s="107"/>
      <c r="G24" s="107"/>
      <c r="H24" s="107"/>
      <c r="I24" s="139"/>
      <c r="J24" s="139"/>
      <c r="K24" s="137" t="s">
        <v>288</v>
      </c>
      <c r="L24" s="107">
        <v>10100000</v>
      </c>
      <c r="M24" s="107">
        <v>11100000</v>
      </c>
      <c r="N24" s="138">
        <f t="shared" si="3"/>
        <v>1000000</v>
      </c>
      <c r="O24" s="17">
        <f t="shared" si="2"/>
        <v>9.9009900990099009</v>
      </c>
    </row>
    <row r="25" spans="1:15" ht="12" customHeight="1">
      <c r="A25" s="133">
        <v>20</v>
      </c>
      <c r="B25" s="137" t="s">
        <v>35</v>
      </c>
      <c r="C25" s="137" t="s">
        <v>35</v>
      </c>
      <c r="D25" s="137" t="s">
        <v>35</v>
      </c>
      <c r="E25" s="107"/>
      <c r="F25" s="107"/>
      <c r="G25" s="107"/>
      <c r="H25" s="107"/>
      <c r="I25" s="139"/>
      <c r="J25" s="139"/>
      <c r="K25" s="137" t="s">
        <v>289</v>
      </c>
      <c r="L25" s="107">
        <v>3000000</v>
      </c>
      <c r="M25" s="107">
        <v>3000000</v>
      </c>
      <c r="N25" s="138">
        <f t="shared" si="3"/>
        <v>0</v>
      </c>
      <c r="O25" s="17">
        <v>100</v>
      </c>
    </row>
    <row r="26" spans="1:15" ht="12" customHeight="1">
      <c r="A26" s="133">
        <v>21</v>
      </c>
      <c r="B26" s="137" t="s">
        <v>35</v>
      </c>
      <c r="C26" s="137" t="s">
        <v>35</v>
      </c>
      <c r="D26" s="137" t="s">
        <v>35</v>
      </c>
      <c r="E26" s="107"/>
      <c r="F26" s="107"/>
      <c r="G26" s="107"/>
      <c r="H26" s="107"/>
      <c r="I26" s="139"/>
      <c r="J26" s="139"/>
      <c r="K26" s="137" t="s">
        <v>290</v>
      </c>
      <c r="L26" s="107">
        <v>10130390</v>
      </c>
      <c r="M26" s="107">
        <v>10130390</v>
      </c>
      <c r="N26" s="138">
        <f t="shared" si="3"/>
        <v>0</v>
      </c>
      <c r="O26" s="17">
        <f t="shared" si="2"/>
        <v>0</v>
      </c>
    </row>
    <row r="27" spans="1:15" ht="12" customHeight="1">
      <c r="A27" s="133">
        <v>22</v>
      </c>
      <c r="B27" s="137"/>
      <c r="C27" s="137"/>
      <c r="D27" s="137"/>
      <c r="E27" s="107"/>
      <c r="F27" s="107"/>
      <c r="G27" s="107"/>
      <c r="H27" s="107"/>
      <c r="I27" s="139"/>
      <c r="J27" s="139"/>
      <c r="K27" s="137" t="s">
        <v>291</v>
      </c>
      <c r="L27" s="107">
        <v>0</v>
      </c>
      <c r="M27" s="107">
        <v>10000000</v>
      </c>
      <c r="N27" s="138">
        <f t="shared" si="3"/>
        <v>10000000</v>
      </c>
      <c r="O27" s="17">
        <v>100</v>
      </c>
    </row>
    <row r="28" spans="1:15" ht="12" customHeight="1">
      <c r="A28" s="133">
        <v>23</v>
      </c>
      <c r="B28" s="137" t="s">
        <v>35</v>
      </c>
      <c r="C28" s="137" t="s">
        <v>35</v>
      </c>
      <c r="D28" s="137" t="s">
        <v>35</v>
      </c>
      <c r="E28" s="107"/>
      <c r="F28" s="107"/>
      <c r="G28" s="107"/>
      <c r="H28" s="107"/>
      <c r="I28" s="139"/>
      <c r="J28" s="139"/>
      <c r="K28" s="137" t="s">
        <v>131</v>
      </c>
      <c r="L28" s="107">
        <v>9100000</v>
      </c>
      <c r="M28" s="107">
        <v>9100000</v>
      </c>
      <c r="N28" s="138">
        <f t="shared" si="3"/>
        <v>0</v>
      </c>
      <c r="O28" s="17">
        <f t="shared" si="2"/>
        <v>0</v>
      </c>
    </row>
    <row r="29" spans="1:15" ht="11.25" customHeight="1">
      <c r="A29" s="133">
        <v>24</v>
      </c>
      <c r="B29" s="137"/>
      <c r="C29" s="137"/>
      <c r="D29" s="137"/>
      <c r="E29" s="107"/>
      <c r="F29" s="107"/>
      <c r="G29" s="107"/>
      <c r="H29" s="107"/>
      <c r="I29" s="139"/>
      <c r="J29" s="139" t="s">
        <v>292</v>
      </c>
      <c r="K29" s="137" t="s">
        <v>293</v>
      </c>
      <c r="L29" s="107">
        <v>200000</v>
      </c>
      <c r="M29" s="107">
        <v>200000</v>
      </c>
      <c r="N29" s="138">
        <f t="shared" si="3"/>
        <v>0</v>
      </c>
      <c r="O29" s="17">
        <v>0</v>
      </c>
    </row>
    <row r="30" spans="1:15" ht="11.25" customHeight="1">
      <c r="A30" s="133">
        <v>25</v>
      </c>
      <c r="B30" s="137"/>
      <c r="C30" s="137"/>
      <c r="D30" s="137"/>
      <c r="E30" s="107"/>
      <c r="F30" s="107"/>
      <c r="G30" s="107"/>
      <c r="H30" s="107"/>
      <c r="I30" s="139"/>
      <c r="J30" s="139"/>
      <c r="K30" s="137" t="s">
        <v>294</v>
      </c>
      <c r="L30" s="107">
        <v>300000</v>
      </c>
      <c r="M30" s="107">
        <v>300000</v>
      </c>
      <c r="N30" s="138">
        <f t="shared" si="3"/>
        <v>0</v>
      </c>
      <c r="O30" s="17">
        <v>0</v>
      </c>
    </row>
    <row r="31" spans="1:15" ht="16.5" customHeight="1">
      <c r="A31" s="133">
        <v>26</v>
      </c>
      <c r="B31" s="137" t="s">
        <v>35</v>
      </c>
      <c r="C31" s="137" t="s">
        <v>35</v>
      </c>
      <c r="D31" s="137" t="s">
        <v>35</v>
      </c>
      <c r="E31" s="107"/>
      <c r="F31" s="107"/>
      <c r="G31" s="107"/>
      <c r="H31" s="107"/>
      <c r="I31" s="139"/>
      <c r="J31" s="139" t="s">
        <v>130</v>
      </c>
      <c r="K31" s="134" t="s">
        <v>295</v>
      </c>
      <c r="L31" s="107">
        <v>5000000</v>
      </c>
      <c r="M31" s="107">
        <v>18000000</v>
      </c>
      <c r="N31" s="138">
        <f t="shared" si="3"/>
        <v>13000000</v>
      </c>
      <c r="O31" s="17">
        <f t="shared" si="2"/>
        <v>260</v>
      </c>
    </row>
    <row r="32" spans="1:15" ht="16.5" customHeight="1">
      <c r="A32" s="133">
        <v>27</v>
      </c>
      <c r="B32" s="137" t="s">
        <v>35</v>
      </c>
      <c r="C32" s="137" t="s">
        <v>35</v>
      </c>
      <c r="D32" s="137" t="s">
        <v>35</v>
      </c>
      <c r="E32" s="107"/>
      <c r="F32" s="107"/>
      <c r="G32" s="107"/>
      <c r="H32" s="107"/>
      <c r="I32" s="139"/>
      <c r="J32" s="139"/>
      <c r="K32" s="134" t="s">
        <v>296</v>
      </c>
      <c r="L32" s="107">
        <v>23500000</v>
      </c>
      <c r="M32" s="107">
        <v>24200000</v>
      </c>
      <c r="N32" s="138">
        <f t="shared" si="3"/>
        <v>700000</v>
      </c>
      <c r="O32" s="17">
        <f t="shared" si="2"/>
        <v>2.9787234042553195</v>
      </c>
    </row>
    <row r="33" spans="1:16" ht="16.5" customHeight="1">
      <c r="A33" s="133">
        <v>28</v>
      </c>
      <c r="B33" s="137" t="s">
        <v>35</v>
      </c>
      <c r="C33" s="137" t="s">
        <v>35</v>
      </c>
      <c r="D33" s="137" t="s">
        <v>35</v>
      </c>
      <c r="E33" s="107"/>
      <c r="F33" s="107"/>
      <c r="G33" s="107"/>
      <c r="H33" s="107"/>
      <c r="I33" s="139"/>
      <c r="J33" s="139"/>
      <c r="K33" s="134" t="s">
        <v>297</v>
      </c>
      <c r="L33" s="107">
        <v>8060000</v>
      </c>
      <c r="M33" s="107">
        <v>8660000</v>
      </c>
      <c r="N33" s="138">
        <f t="shared" si="3"/>
        <v>600000</v>
      </c>
      <c r="O33" s="17">
        <f t="shared" si="2"/>
        <v>7.4441687344913143</v>
      </c>
    </row>
    <row r="34" spans="1:16" ht="12" customHeight="1">
      <c r="A34" s="133">
        <v>29</v>
      </c>
      <c r="B34" s="137" t="s">
        <v>35</v>
      </c>
      <c r="C34" s="137" t="s">
        <v>35</v>
      </c>
      <c r="D34" s="137" t="s">
        <v>35</v>
      </c>
      <c r="E34" s="107"/>
      <c r="F34" s="107"/>
      <c r="G34" s="107"/>
      <c r="H34" s="107"/>
      <c r="I34" s="139"/>
      <c r="J34" s="139"/>
      <c r="K34" s="137" t="s">
        <v>298</v>
      </c>
      <c r="L34" s="107">
        <v>29540000</v>
      </c>
      <c r="M34" s="107">
        <v>37168080</v>
      </c>
      <c r="N34" s="138">
        <f t="shared" si="3"/>
        <v>7628080</v>
      </c>
      <c r="O34" s="17">
        <f t="shared" si="2"/>
        <v>25.822884224779958</v>
      </c>
    </row>
    <row r="35" spans="1:16" ht="12" customHeight="1">
      <c r="A35" s="133">
        <v>30</v>
      </c>
      <c r="B35" s="137"/>
      <c r="C35" s="137"/>
      <c r="D35" s="137"/>
      <c r="E35" s="107"/>
      <c r="F35" s="107"/>
      <c r="G35" s="107"/>
      <c r="H35" s="107"/>
      <c r="I35" s="137" t="s">
        <v>299</v>
      </c>
      <c r="J35" s="137" t="s">
        <v>299</v>
      </c>
      <c r="K35" s="137" t="s">
        <v>299</v>
      </c>
      <c r="L35" s="107">
        <v>0</v>
      </c>
      <c r="M35" s="107">
        <v>38411000</v>
      </c>
      <c r="N35" s="138">
        <f t="shared" si="3"/>
        <v>38411000</v>
      </c>
      <c r="O35" s="17">
        <v>100</v>
      </c>
    </row>
    <row r="36" spans="1:16" ht="12" customHeight="1">
      <c r="A36" s="133">
        <v>31</v>
      </c>
      <c r="B36" s="137" t="s">
        <v>35</v>
      </c>
      <c r="C36" s="137" t="s">
        <v>35</v>
      </c>
      <c r="D36" s="137" t="s">
        <v>35</v>
      </c>
      <c r="E36" s="107"/>
      <c r="F36" s="107"/>
      <c r="G36" s="107"/>
      <c r="H36" s="107"/>
      <c r="I36" s="137" t="s">
        <v>209</v>
      </c>
      <c r="J36" s="137" t="s">
        <v>209</v>
      </c>
      <c r="K36" s="137" t="s">
        <v>209</v>
      </c>
      <c r="L36" s="107">
        <v>176897000</v>
      </c>
      <c r="M36" s="107">
        <v>137132809</v>
      </c>
      <c r="N36" s="138">
        <f t="shared" si="3"/>
        <v>-39764191</v>
      </c>
      <c r="O36" s="17">
        <f t="shared" si="2"/>
        <v>-22.47872547301537</v>
      </c>
    </row>
    <row r="37" spans="1:16" ht="14.25" customHeight="1">
      <c r="A37" s="133">
        <v>32</v>
      </c>
      <c r="B37" s="137"/>
      <c r="C37" s="137"/>
      <c r="D37" s="137"/>
      <c r="E37" s="107"/>
      <c r="F37" s="107"/>
      <c r="G37" s="107"/>
      <c r="H37" s="107"/>
      <c r="I37" s="134" t="s">
        <v>48</v>
      </c>
      <c r="J37" s="134" t="s">
        <v>48</v>
      </c>
      <c r="K37" s="137" t="s">
        <v>300</v>
      </c>
      <c r="L37" s="107">
        <v>5568460</v>
      </c>
      <c r="M37" s="107">
        <v>6235360</v>
      </c>
      <c r="N37" s="138">
        <f t="shared" si="3"/>
        <v>666900</v>
      </c>
      <c r="O37" s="17">
        <f t="shared" si="2"/>
        <v>11.976381261605543</v>
      </c>
    </row>
    <row r="38" spans="1:16" ht="12.75" customHeight="1">
      <c r="A38" s="142" t="s">
        <v>50</v>
      </c>
      <c r="B38" s="142"/>
      <c r="C38" s="142"/>
      <c r="D38" s="142"/>
      <c r="E38" s="13">
        <f>SUM(E6:E37)</f>
        <v>1652212000</v>
      </c>
      <c r="F38" s="13">
        <f>SUM(F6:F37)</f>
        <v>1705078000</v>
      </c>
      <c r="G38" s="13">
        <f>SUM(G6:G37)</f>
        <v>52866000</v>
      </c>
      <c r="H38" s="143">
        <f>F38/E38*100-100</f>
        <v>3.1997104487801806</v>
      </c>
      <c r="I38" s="142" t="s">
        <v>50</v>
      </c>
      <c r="J38" s="142"/>
      <c r="K38" s="142"/>
      <c r="L38" s="13">
        <f>SUM(L6:L37)</f>
        <v>1652212000</v>
      </c>
      <c r="M38" s="13">
        <f>SUM(M6:M37)</f>
        <v>1705078000</v>
      </c>
      <c r="N38" s="13">
        <f>SUM(N6:N37)</f>
        <v>52866000</v>
      </c>
      <c r="O38" s="143">
        <f>M38/L38*100-100</f>
        <v>3.1997104487801806</v>
      </c>
      <c r="P38" s="144"/>
    </row>
    <row r="39" spans="1:16" ht="13.5" customHeight="1"/>
  </sheetData>
  <mergeCells count="35">
    <mergeCell ref="A38:D38"/>
    <mergeCell ref="I38:K38"/>
    <mergeCell ref="I19:I20"/>
    <mergeCell ref="J19:J20"/>
    <mergeCell ref="I21:I34"/>
    <mergeCell ref="J21:J28"/>
    <mergeCell ref="J29:J30"/>
    <mergeCell ref="J31:J34"/>
    <mergeCell ref="B7:B9"/>
    <mergeCell ref="C7:C9"/>
    <mergeCell ref="B10:B11"/>
    <mergeCell ref="C10:C11"/>
    <mergeCell ref="J11:J12"/>
    <mergeCell ref="B13:B15"/>
    <mergeCell ref="C13:C15"/>
    <mergeCell ref="J13:J18"/>
    <mergeCell ref="B16:B17"/>
    <mergeCell ref="C16:C17"/>
    <mergeCell ref="I4:I5"/>
    <mergeCell ref="J4:J5"/>
    <mergeCell ref="K4:K5"/>
    <mergeCell ref="L4:M4"/>
    <mergeCell ref="N4:O4"/>
    <mergeCell ref="I6:I18"/>
    <mergeCell ref="J6:J10"/>
    <mergeCell ref="A1:O1"/>
    <mergeCell ref="A2:O2"/>
    <mergeCell ref="A3:A5"/>
    <mergeCell ref="B3:H3"/>
    <mergeCell ref="I3:O3"/>
    <mergeCell ref="B4:B5"/>
    <mergeCell ref="C4:C5"/>
    <mergeCell ref="D4:D5"/>
    <mergeCell ref="E4:F4"/>
    <mergeCell ref="G4:H4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sqref="A1:G1"/>
    </sheetView>
  </sheetViews>
  <sheetFormatPr defaultRowHeight="16.5"/>
  <cols>
    <col min="1" max="3" width="8.125" style="27" customWidth="1"/>
    <col min="4" max="5" width="12.25" style="27" customWidth="1"/>
    <col min="6" max="6" width="10.625" style="27" customWidth="1"/>
    <col min="7" max="7" width="30" style="27" customWidth="1"/>
  </cols>
  <sheetData>
    <row r="1" spans="1:7">
      <c r="A1" s="130" t="s">
        <v>301</v>
      </c>
      <c r="B1" s="130"/>
      <c r="C1" s="130"/>
      <c r="D1" s="130"/>
      <c r="E1" s="130"/>
      <c r="F1" s="130"/>
      <c r="G1" s="130"/>
    </row>
    <row r="2" spans="1:7">
      <c r="A2" s="146" t="s">
        <v>55</v>
      </c>
      <c r="B2" s="147"/>
      <c r="C2" s="148"/>
      <c r="D2" s="146" t="s">
        <v>6</v>
      </c>
      <c r="E2" s="148"/>
      <c r="F2" s="149" t="s">
        <v>302</v>
      </c>
      <c r="G2" s="150" t="s">
        <v>57</v>
      </c>
    </row>
    <row r="3" spans="1:7">
      <c r="A3" s="151" t="s">
        <v>3</v>
      </c>
      <c r="B3" s="151" t="s">
        <v>4</v>
      </c>
      <c r="C3" s="151" t="s">
        <v>5</v>
      </c>
      <c r="D3" s="132" t="s">
        <v>268</v>
      </c>
      <c r="E3" s="132" t="s">
        <v>269</v>
      </c>
      <c r="F3" s="152"/>
      <c r="G3" s="153"/>
    </row>
    <row r="4" spans="1:7" ht="36.75" customHeight="1">
      <c r="A4" s="44" t="s">
        <v>303</v>
      </c>
      <c r="B4" s="44" t="s">
        <v>304</v>
      </c>
      <c r="C4" s="44" t="s">
        <v>305</v>
      </c>
      <c r="D4" s="21">
        <v>69360000</v>
      </c>
      <c r="E4" s="21">
        <v>81600000</v>
      </c>
      <c r="F4" s="154">
        <f>E4-D4</f>
        <v>12240000</v>
      </c>
      <c r="G4" s="155" t="s">
        <v>306</v>
      </c>
    </row>
    <row r="5" spans="1:7" ht="195.75" customHeight="1">
      <c r="A5" s="156" t="s">
        <v>307</v>
      </c>
      <c r="B5" s="156" t="s">
        <v>307</v>
      </c>
      <c r="C5" s="44" t="s">
        <v>274</v>
      </c>
      <c r="D5" s="23">
        <v>897473550</v>
      </c>
      <c r="E5" s="23">
        <v>896507630</v>
      </c>
      <c r="F5" s="157">
        <f>E5-D5</f>
        <v>-965920</v>
      </c>
      <c r="G5" s="158" t="s">
        <v>308</v>
      </c>
    </row>
    <row r="6" spans="1:7" ht="382.5">
      <c r="A6" s="159"/>
      <c r="B6" s="159"/>
      <c r="C6" s="160" t="s">
        <v>309</v>
      </c>
      <c r="D6" s="23">
        <v>403819990</v>
      </c>
      <c r="E6" s="23">
        <v>403246010</v>
      </c>
      <c r="F6" s="161">
        <f t="shared" ref="F6:F9" si="0">E6-D6</f>
        <v>-573980</v>
      </c>
      <c r="G6" s="162" t="s">
        <v>310</v>
      </c>
    </row>
    <row r="7" spans="1:7" ht="90">
      <c r="A7" s="163" t="s">
        <v>307</v>
      </c>
      <c r="B7" s="163" t="s">
        <v>307</v>
      </c>
      <c r="C7" s="164" t="s">
        <v>311</v>
      </c>
      <c r="D7" s="23">
        <v>29030000</v>
      </c>
      <c r="E7" s="23">
        <v>28870000</v>
      </c>
      <c r="F7" s="165">
        <f>E7-D7</f>
        <v>-160000</v>
      </c>
      <c r="G7" s="166" t="s">
        <v>312</v>
      </c>
    </row>
    <row r="8" spans="1:7" ht="135">
      <c r="A8" s="44" t="s">
        <v>17</v>
      </c>
      <c r="B8" s="44" t="s">
        <v>17</v>
      </c>
      <c r="C8" s="44" t="s">
        <v>18</v>
      </c>
      <c r="D8" s="21">
        <v>22440000</v>
      </c>
      <c r="E8" s="21">
        <v>22440000</v>
      </c>
      <c r="F8" s="154">
        <f t="shared" si="0"/>
        <v>0</v>
      </c>
      <c r="G8" s="167" t="s">
        <v>313</v>
      </c>
    </row>
    <row r="9" spans="1:7" ht="25.5" customHeight="1">
      <c r="A9" s="45" t="s">
        <v>17</v>
      </c>
      <c r="B9" s="45" t="s">
        <v>17</v>
      </c>
      <c r="C9" s="45" t="s">
        <v>314</v>
      </c>
      <c r="D9" s="23">
        <v>24000487</v>
      </c>
      <c r="E9" s="23">
        <v>24000636</v>
      </c>
      <c r="F9" s="154">
        <f t="shared" si="0"/>
        <v>149</v>
      </c>
      <c r="G9" s="168" t="s">
        <v>315</v>
      </c>
    </row>
    <row r="10" spans="1:7" ht="27.75" customHeight="1">
      <c r="A10" s="45" t="s">
        <v>122</v>
      </c>
      <c r="B10" s="45" t="s">
        <v>122</v>
      </c>
      <c r="C10" s="45" t="s">
        <v>316</v>
      </c>
      <c r="D10" s="23">
        <v>10000000</v>
      </c>
      <c r="E10" s="23">
        <v>10000000</v>
      </c>
      <c r="F10" s="169">
        <v>0</v>
      </c>
      <c r="G10" s="168" t="s">
        <v>317</v>
      </c>
    </row>
    <row r="11" spans="1:7" ht="45">
      <c r="A11" s="45" t="s">
        <v>24</v>
      </c>
      <c r="B11" s="45" t="s">
        <v>24</v>
      </c>
      <c r="C11" s="45" t="s">
        <v>151</v>
      </c>
      <c r="D11" s="23">
        <v>163623430</v>
      </c>
      <c r="E11" s="23">
        <v>158316761</v>
      </c>
      <c r="F11" s="154">
        <f>E11-D11</f>
        <v>-5306669</v>
      </c>
      <c r="G11" s="168" t="s">
        <v>318</v>
      </c>
    </row>
    <row r="12" spans="1:7" ht="78.75">
      <c r="A12" s="44" t="s">
        <v>24</v>
      </c>
      <c r="B12" s="44" t="s">
        <v>24</v>
      </c>
      <c r="C12" s="44" t="s">
        <v>27</v>
      </c>
      <c r="D12" s="23">
        <v>17282513</v>
      </c>
      <c r="E12" s="23">
        <v>26539364</v>
      </c>
      <c r="F12" s="154">
        <f>E12-D12</f>
        <v>9256851</v>
      </c>
      <c r="G12" s="155" t="s">
        <v>319</v>
      </c>
    </row>
    <row r="13" spans="1:7" ht="33.75">
      <c r="A13" s="44" t="s">
        <v>24</v>
      </c>
      <c r="B13" s="44" t="s">
        <v>24</v>
      </c>
      <c r="C13" s="44" t="s">
        <v>281</v>
      </c>
      <c r="D13" s="21">
        <v>0</v>
      </c>
      <c r="E13" s="21">
        <v>38411000</v>
      </c>
      <c r="F13" s="154">
        <f>E13-D13</f>
        <v>38411000</v>
      </c>
      <c r="G13" s="155" t="s">
        <v>320</v>
      </c>
    </row>
    <row r="14" spans="1:7" ht="45">
      <c r="A14" s="160" t="s">
        <v>29</v>
      </c>
      <c r="B14" s="160" t="s">
        <v>29</v>
      </c>
      <c r="C14" s="160" t="s">
        <v>321</v>
      </c>
      <c r="D14" s="23">
        <v>182030</v>
      </c>
      <c r="E14" s="23">
        <v>146599</v>
      </c>
      <c r="F14" s="170">
        <f>E14-D14</f>
        <v>-35431</v>
      </c>
      <c r="G14" s="171" t="s">
        <v>322</v>
      </c>
    </row>
    <row r="15" spans="1:7" ht="22.5">
      <c r="A15" s="172" t="s">
        <v>29</v>
      </c>
      <c r="B15" s="172" t="s">
        <v>29</v>
      </c>
      <c r="C15" s="172" t="s">
        <v>33</v>
      </c>
      <c r="D15" s="173">
        <v>15000000</v>
      </c>
      <c r="E15" s="173">
        <v>15000000</v>
      </c>
      <c r="F15" s="174">
        <v>0</v>
      </c>
      <c r="G15" s="175" t="s">
        <v>323</v>
      </c>
    </row>
    <row r="16" spans="1:7">
      <c r="A16" s="96" t="s">
        <v>50</v>
      </c>
      <c r="B16" s="97"/>
      <c r="C16" s="98"/>
      <c r="D16" s="99">
        <f>SUM(D4:D15)</f>
        <v>1652212000</v>
      </c>
      <c r="E16" s="99">
        <f>SUM(E4:E15)</f>
        <v>1705078000</v>
      </c>
      <c r="F16" s="99">
        <f>SUM(F4:F15)</f>
        <v>52866000</v>
      </c>
      <c r="G16" s="132"/>
    </row>
    <row r="17" spans="5:7">
      <c r="G17" s="176"/>
    </row>
    <row r="18" spans="5:7">
      <c r="G18" s="177"/>
    </row>
    <row r="19" spans="5:7">
      <c r="E19" s="178"/>
      <c r="G19" s="179"/>
    </row>
    <row r="20" spans="5:7">
      <c r="G20" s="179"/>
    </row>
  </sheetData>
  <mergeCells count="8">
    <mergeCell ref="A16:C16"/>
    <mergeCell ref="A1:G1"/>
    <mergeCell ref="A2:C2"/>
    <mergeCell ref="D2:E2"/>
    <mergeCell ref="F2:F3"/>
    <mergeCell ref="G2:G3"/>
    <mergeCell ref="A5:A6"/>
    <mergeCell ref="B5:B6"/>
  </mergeCells>
  <phoneticPr fontId="2" type="noConversion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sqref="A1:G1"/>
    </sheetView>
  </sheetViews>
  <sheetFormatPr defaultRowHeight="16.5"/>
  <cols>
    <col min="1" max="3" width="8.125" style="225" customWidth="1"/>
    <col min="4" max="5" width="11.875" style="27" customWidth="1"/>
    <col min="6" max="6" width="11.375" style="27" bestFit="1" customWidth="1"/>
    <col min="7" max="7" width="34.875" style="27" customWidth="1"/>
  </cols>
  <sheetData>
    <row r="1" spans="1:7">
      <c r="A1" s="130" t="s">
        <v>324</v>
      </c>
      <c r="B1" s="130"/>
      <c r="C1" s="130"/>
      <c r="D1" s="130"/>
      <c r="E1" s="130"/>
      <c r="F1" s="130"/>
      <c r="G1" s="130"/>
    </row>
    <row r="2" spans="1:7">
      <c r="A2" s="146" t="s">
        <v>55</v>
      </c>
      <c r="B2" s="147"/>
      <c r="C2" s="148"/>
      <c r="D2" s="146" t="s">
        <v>6</v>
      </c>
      <c r="E2" s="148"/>
      <c r="F2" s="149" t="s">
        <v>325</v>
      </c>
      <c r="G2" s="150" t="s">
        <v>57</v>
      </c>
    </row>
    <row r="3" spans="1:7">
      <c r="A3" s="151" t="s">
        <v>3</v>
      </c>
      <c r="B3" s="151" t="s">
        <v>4</v>
      </c>
      <c r="C3" s="151" t="s">
        <v>5</v>
      </c>
      <c r="D3" s="132" t="s">
        <v>326</v>
      </c>
      <c r="E3" s="132" t="s">
        <v>327</v>
      </c>
      <c r="F3" s="152"/>
      <c r="G3" s="153"/>
    </row>
    <row r="4" spans="1:7" ht="378">
      <c r="A4" s="156" t="s">
        <v>328</v>
      </c>
      <c r="B4" s="156" t="s">
        <v>329</v>
      </c>
      <c r="C4" s="44" t="s">
        <v>16</v>
      </c>
      <c r="D4" s="21">
        <v>762963800</v>
      </c>
      <c r="E4" s="21">
        <v>754746800</v>
      </c>
      <c r="F4" s="138">
        <f t="shared" ref="F4:F12" si="0">E4-D4</f>
        <v>-8217000</v>
      </c>
      <c r="G4" s="180" t="s">
        <v>330</v>
      </c>
    </row>
    <row r="5" spans="1:7" ht="157.5">
      <c r="A5" s="181"/>
      <c r="B5" s="181"/>
      <c r="C5" s="45" t="s">
        <v>19</v>
      </c>
      <c r="D5" s="23">
        <v>298388100</v>
      </c>
      <c r="E5" s="23">
        <v>295275740</v>
      </c>
      <c r="F5" s="157">
        <f t="shared" si="0"/>
        <v>-3112360</v>
      </c>
      <c r="G5" s="25" t="s">
        <v>331</v>
      </c>
    </row>
    <row r="6" spans="1:7" ht="45">
      <c r="A6" s="181"/>
      <c r="B6" s="159"/>
      <c r="C6" s="182" t="s">
        <v>163</v>
      </c>
      <c r="D6" s="23">
        <v>87212260</v>
      </c>
      <c r="E6" s="23">
        <v>92759210</v>
      </c>
      <c r="F6" s="183">
        <f t="shared" si="0"/>
        <v>5546950</v>
      </c>
      <c r="G6" s="184" t="s">
        <v>332</v>
      </c>
    </row>
    <row r="7" spans="1:7" ht="123.75">
      <c r="A7" s="159"/>
      <c r="B7" s="185"/>
      <c r="C7" s="182" t="s">
        <v>165</v>
      </c>
      <c r="D7" s="186">
        <v>91977520</v>
      </c>
      <c r="E7" s="186">
        <v>97788950</v>
      </c>
      <c r="F7" s="187">
        <f>E7-D7</f>
        <v>5811430</v>
      </c>
      <c r="G7" s="188" t="s">
        <v>333</v>
      </c>
    </row>
    <row r="8" spans="1:7" ht="101.25">
      <c r="A8" s="189" t="s">
        <v>328</v>
      </c>
      <c r="B8" s="182" t="s">
        <v>329</v>
      </c>
      <c r="C8" s="164" t="s">
        <v>120</v>
      </c>
      <c r="D8" s="190">
        <v>6100000</v>
      </c>
      <c r="E8" s="190">
        <v>5550000</v>
      </c>
      <c r="F8" s="165">
        <f t="shared" si="0"/>
        <v>-550000</v>
      </c>
      <c r="G8" s="191" t="s">
        <v>334</v>
      </c>
    </row>
    <row r="9" spans="1:7" ht="22.5">
      <c r="A9" s="192"/>
      <c r="B9" s="193" t="s">
        <v>25</v>
      </c>
      <c r="C9" s="194" t="s">
        <v>26</v>
      </c>
      <c r="D9" s="23">
        <v>500000</v>
      </c>
      <c r="E9" s="23">
        <v>500000</v>
      </c>
      <c r="F9" s="157">
        <f t="shared" si="0"/>
        <v>0</v>
      </c>
      <c r="G9" s="24" t="s">
        <v>335</v>
      </c>
    </row>
    <row r="10" spans="1:7" ht="113.25" customHeight="1">
      <c r="A10" s="192"/>
      <c r="B10" s="193"/>
      <c r="C10" s="194" t="s">
        <v>336</v>
      </c>
      <c r="D10" s="23">
        <v>1350000</v>
      </c>
      <c r="E10" s="23">
        <v>1835000</v>
      </c>
      <c r="F10" s="157">
        <f t="shared" si="0"/>
        <v>485000</v>
      </c>
      <c r="G10" s="24" t="s">
        <v>337</v>
      </c>
    </row>
    <row r="11" spans="1:7" ht="35.25" customHeight="1">
      <c r="A11" s="192"/>
      <c r="B11" s="195" t="s">
        <v>31</v>
      </c>
      <c r="C11" s="45" t="s">
        <v>32</v>
      </c>
      <c r="D11" s="23">
        <v>4000000</v>
      </c>
      <c r="E11" s="23">
        <v>4000000</v>
      </c>
      <c r="F11" s="157">
        <f t="shared" si="0"/>
        <v>0</v>
      </c>
      <c r="G11" s="24" t="s">
        <v>338</v>
      </c>
    </row>
    <row r="12" spans="1:7" ht="55.5" customHeight="1">
      <c r="A12" s="192"/>
      <c r="B12" s="181"/>
      <c r="C12" s="45" t="s">
        <v>34</v>
      </c>
      <c r="D12" s="23">
        <v>13386670</v>
      </c>
      <c r="E12" s="23">
        <v>15416861</v>
      </c>
      <c r="F12" s="157">
        <f t="shared" si="0"/>
        <v>2030191</v>
      </c>
      <c r="G12" s="24" t="s">
        <v>339</v>
      </c>
    </row>
    <row r="13" spans="1:7" ht="133.5" customHeight="1">
      <c r="A13" s="192"/>
      <c r="B13" s="181"/>
      <c r="C13" s="45" t="s">
        <v>340</v>
      </c>
      <c r="D13" s="23">
        <v>22472800</v>
      </c>
      <c r="E13" s="23">
        <v>23472800</v>
      </c>
      <c r="F13" s="157">
        <f>E13-D13</f>
        <v>1000000</v>
      </c>
      <c r="G13" s="25" t="s">
        <v>341</v>
      </c>
    </row>
    <row r="14" spans="1:7" ht="170.25" customHeight="1">
      <c r="A14" s="192"/>
      <c r="B14" s="181"/>
      <c r="C14" s="196" t="s">
        <v>37</v>
      </c>
      <c r="D14" s="23">
        <v>5015000</v>
      </c>
      <c r="E14" s="23">
        <v>5015000</v>
      </c>
      <c r="F14" s="161">
        <f t="shared" ref="F14:F34" si="1">E14-D14</f>
        <v>0</v>
      </c>
      <c r="G14" s="197" t="s">
        <v>342</v>
      </c>
    </row>
    <row r="15" spans="1:7" ht="33.75">
      <c r="A15" s="192"/>
      <c r="B15" s="181"/>
      <c r="C15" s="164" t="s">
        <v>128</v>
      </c>
      <c r="D15" s="23">
        <v>3000000</v>
      </c>
      <c r="E15" s="23">
        <v>4300000</v>
      </c>
      <c r="F15" s="165">
        <f t="shared" si="1"/>
        <v>1300000</v>
      </c>
      <c r="G15" s="198" t="s">
        <v>343</v>
      </c>
    </row>
    <row r="16" spans="1:7" ht="101.25">
      <c r="A16" s="199"/>
      <c r="B16" s="159"/>
      <c r="C16" s="196" t="s">
        <v>38</v>
      </c>
      <c r="D16" s="23">
        <v>18000000</v>
      </c>
      <c r="E16" s="23">
        <v>25530000</v>
      </c>
      <c r="F16" s="161">
        <f t="shared" si="1"/>
        <v>7530000</v>
      </c>
      <c r="G16" s="197" t="s">
        <v>344</v>
      </c>
    </row>
    <row r="17" spans="1:7" ht="22.5">
      <c r="A17" s="200" t="s">
        <v>39</v>
      </c>
      <c r="B17" s="200" t="s">
        <v>39</v>
      </c>
      <c r="C17" s="44" t="s">
        <v>41</v>
      </c>
      <c r="D17" s="21">
        <v>1000000</v>
      </c>
      <c r="E17" s="21">
        <v>7900000</v>
      </c>
      <c r="F17" s="157">
        <f t="shared" si="1"/>
        <v>6900000</v>
      </c>
      <c r="G17" s="22" t="s">
        <v>345</v>
      </c>
    </row>
    <row r="18" spans="1:7" ht="112.5">
      <c r="A18" s="156"/>
      <c r="B18" s="156"/>
      <c r="C18" s="201" t="s">
        <v>42</v>
      </c>
      <c r="D18" s="202">
        <v>8260000</v>
      </c>
      <c r="E18" s="202">
        <v>8660000</v>
      </c>
      <c r="F18" s="203">
        <f t="shared" si="1"/>
        <v>400000</v>
      </c>
      <c r="G18" s="204" t="s">
        <v>346</v>
      </c>
    </row>
    <row r="19" spans="1:7" ht="33.75">
      <c r="A19" s="205" t="s">
        <v>130</v>
      </c>
      <c r="B19" s="205" t="s">
        <v>31</v>
      </c>
      <c r="C19" s="206" t="s">
        <v>285</v>
      </c>
      <c r="D19" s="190">
        <v>29390000</v>
      </c>
      <c r="E19" s="190">
        <v>29390000</v>
      </c>
      <c r="F19" s="165">
        <f t="shared" si="1"/>
        <v>0</v>
      </c>
      <c r="G19" s="207" t="s">
        <v>347</v>
      </c>
    </row>
    <row r="20" spans="1:7" ht="45">
      <c r="A20" s="208"/>
      <c r="B20" s="208"/>
      <c r="C20" s="209" t="s">
        <v>348</v>
      </c>
      <c r="D20" s="23">
        <v>8800000</v>
      </c>
      <c r="E20" s="23">
        <v>10300000</v>
      </c>
      <c r="F20" s="157">
        <f t="shared" si="1"/>
        <v>1500000</v>
      </c>
      <c r="G20" s="210" t="s">
        <v>349</v>
      </c>
    </row>
    <row r="21" spans="1:7" ht="33.75">
      <c r="A21" s="208"/>
      <c r="B21" s="208"/>
      <c r="C21" s="206" t="s">
        <v>287</v>
      </c>
      <c r="D21" s="23">
        <v>9000000</v>
      </c>
      <c r="E21" s="23">
        <v>9000000</v>
      </c>
      <c r="F21" s="157">
        <f t="shared" si="1"/>
        <v>0</v>
      </c>
      <c r="G21" s="210" t="s">
        <v>350</v>
      </c>
    </row>
    <row r="22" spans="1:7" ht="67.5">
      <c r="A22" s="208"/>
      <c r="B22" s="208"/>
      <c r="C22" s="194" t="s">
        <v>288</v>
      </c>
      <c r="D22" s="23">
        <v>10100000</v>
      </c>
      <c r="E22" s="23">
        <v>11100000</v>
      </c>
      <c r="F22" s="157">
        <f t="shared" si="1"/>
        <v>1000000</v>
      </c>
      <c r="G22" s="211" t="s">
        <v>351</v>
      </c>
    </row>
    <row r="23" spans="1:7" ht="21.75" customHeight="1">
      <c r="A23" s="208"/>
      <c r="B23" s="208"/>
      <c r="C23" s="194" t="s">
        <v>289</v>
      </c>
      <c r="D23" s="23">
        <v>3000000</v>
      </c>
      <c r="E23" s="23">
        <v>3000000</v>
      </c>
      <c r="F23" s="154">
        <f t="shared" si="1"/>
        <v>0</v>
      </c>
      <c r="G23" s="210" t="s">
        <v>352</v>
      </c>
    </row>
    <row r="24" spans="1:7" ht="21.75" customHeight="1">
      <c r="A24" s="208"/>
      <c r="B24" s="208"/>
      <c r="C24" s="194" t="s">
        <v>353</v>
      </c>
      <c r="D24" s="23">
        <v>0</v>
      </c>
      <c r="E24" s="23">
        <v>10000000</v>
      </c>
      <c r="F24" s="154">
        <f t="shared" si="1"/>
        <v>10000000</v>
      </c>
      <c r="G24" s="210" t="s">
        <v>354</v>
      </c>
    </row>
    <row r="25" spans="1:7" ht="33.75">
      <c r="A25" s="208"/>
      <c r="B25" s="208"/>
      <c r="C25" s="194" t="s">
        <v>290</v>
      </c>
      <c r="D25" s="23">
        <v>10130390</v>
      </c>
      <c r="E25" s="23">
        <v>10130390</v>
      </c>
      <c r="F25" s="154">
        <f t="shared" si="1"/>
        <v>0</v>
      </c>
      <c r="G25" s="210" t="s">
        <v>355</v>
      </c>
    </row>
    <row r="26" spans="1:7" ht="45">
      <c r="A26" s="208"/>
      <c r="B26" s="212"/>
      <c r="C26" s="213" t="s">
        <v>131</v>
      </c>
      <c r="D26" s="23">
        <v>9100000</v>
      </c>
      <c r="E26" s="23">
        <v>9100000</v>
      </c>
      <c r="F26" s="154">
        <f t="shared" si="1"/>
        <v>0</v>
      </c>
      <c r="G26" s="211" t="s">
        <v>356</v>
      </c>
    </row>
    <row r="27" spans="1:7" ht="20.25" customHeight="1">
      <c r="A27" s="208"/>
      <c r="B27" s="205" t="s">
        <v>357</v>
      </c>
      <c r="C27" s="214" t="s">
        <v>358</v>
      </c>
      <c r="D27" s="23">
        <v>200000</v>
      </c>
      <c r="E27" s="23">
        <v>200000</v>
      </c>
      <c r="F27" s="154">
        <f t="shared" si="1"/>
        <v>0</v>
      </c>
      <c r="G27" s="211" t="s">
        <v>359</v>
      </c>
    </row>
    <row r="28" spans="1:7" ht="20.25" customHeight="1">
      <c r="A28" s="208"/>
      <c r="B28" s="212"/>
      <c r="C28" s="214" t="s">
        <v>360</v>
      </c>
      <c r="D28" s="23">
        <v>300000</v>
      </c>
      <c r="E28" s="23">
        <v>300000</v>
      </c>
      <c r="F28" s="154">
        <f t="shared" si="1"/>
        <v>0</v>
      </c>
      <c r="G28" s="211" t="s">
        <v>361</v>
      </c>
    </row>
    <row r="29" spans="1:7" ht="90">
      <c r="A29" s="208"/>
      <c r="B29" s="205" t="s">
        <v>362</v>
      </c>
      <c r="C29" s="206" t="s">
        <v>363</v>
      </c>
      <c r="D29" s="23">
        <v>5000000</v>
      </c>
      <c r="E29" s="23">
        <v>18000000</v>
      </c>
      <c r="F29" s="157">
        <f t="shared" si="1"/>
        <v>13000000</v>
      </c>
      <c r="G29" s="210" t="s">
        <v>364</v>
      </c>
    </row>
    <row r="30" spans="1:7" ht="202.5">
      <c r="A30" s="208"/>
      <c r="B30" s="212"/>
      <c r="C30" s="209" t="s">
        <v>365</v>
      </c>
      <c r="D30" s="23">
        <v>23500000</v>
      </c>
      <c r="E30" s="23">
        <v>24200000</v>
      </c>
      <c r="F30" s="161">
        <f t="shared" si="1"/>
        <v>700000</v>
      </c>
      <c r="G30" s="215" t="s">
        <v>366</v>
      </c>
    </row>
    <row r="31" spans="1:7" ht="180">
      <c r="A31" s="212"/>
      <c r="B31" s="214" t="s">
        <v>362</v>
      </c>
      <c r="C31" s="216" t="s">
        <v>186</v>
      </c>
      <c r="D31" s="186">
        <v>8060000</v>
      </c>
      <c r="E31" s="186">
        <v>8660000</v>
      </c>
      <c r="F31" s="217">
        <f t="shared" si="1"/>
        <v>600000</v>
      </c>
      <c r="G31" s="218" t="s">
        <v>367</v>
      </c>
    </row>
    <row r="32" spans="1:7" ht="270">
      <c r="A32" s="219" t="s">
        <v>362</v>
      </c>
      <c r="B32" s="219" t="s">
        <v>362</v>
      </c>
      <c r="C32" s="220" t="s">
        <v>298</v>
      </c>
      <c r="D32" s="221">
        <v>29540000</v>
      </c>
      <c r="E32" s="221">
        <v>37168080</v>
      </c>
      <c r="F32" s="157">
        <f t="shared" si="1"/>
        <v>7628080</v>
      </c>
      <c r="G32" s="222" t="s">
        <v>368</v>
      </c>
    </row>
    <row r="33" spans="1:7" ht="33.75">
      <c r="A33" s="44" t="s">
        <v>369</v>
      </c>
      <c r="B33" s="44" t="s">
        <v>369</v>
      </c>
      <c r="C33" s="44" t="s">
        <v>369</v>
      </c>
      <c r="D33" s="21">
        <v>0</v>
      </c>
      <c r="E33" s="21">
        <v>38411000</v>
      </c>
      <c r="F33" s="223">
        <f t="shared" si="1"/>
        <v>38411000</v>
      </c>
      <c r="G33" s="224" t="s">
        <v>370</v>
      </c>
    </row>
    <row r="34" spans="1:7" ht="27" customHeight="1">
      <c r="A34" s="45" t="s">
        <v>371</v>
      </c>
      <c r="B34" s="45" t="s">
        <v>371</v>
      </c>
      <c r="C34" s="45" t="s">
        <v>371</v>
      </c>
      <c r="D34" s="23">
        <v>176897000</v>
      </c>
      <c r="E34" s="23">
        <v>137132809</v>
      </c>
      <c r="F34" s="223">
        <f t="shared" si="1"/>
        <v>-39764191</v>
      </c>
      <c r="G34" s="24" t="s">
        <v>372</v>
      </c>
    </row>
    <row r="35" spans="1:7" ht="213.75">
      <c r="A35" s="45" t="s">
        <v>48</v>
      </c>
      <c r="B35" s="45" t="s">
        <v>48</v>
      </c>
      <c r="C35" s="45" t="s">
        <v>300</v>
      </c>
      <c r="D35" s="23">
        <v>5568460</v>
      </c>
      <c r="E35" s="23">
        <v>6235360</v>
      </c>
      <c r="F35" s="157">
        <f>E35-D35</f>
        <v>666900</v>
      </c>
      <c r="G35" s="24" t="s">
        <v>373</v>
      </c>
    </row>
    <row r="36" spans="1:7">
      <c r="A36" s="96" t="s">
        <v>50</v>
      </c>
      <c r="B36" s="97"/>
      <c r="C36" s="98"/>
      <c r="D36" s="99">
        <f>SUM(D4:D35)</f>
        <v>1652212000</v>
      </c>
      <c r="E36" s="99">
        <f>SUM(E4:E35)</f>
        <v>1705078000</v>
      </c>
      <c r="F36" s="99">
        <f>SUM(F4:F35)</f>
        <v>52866000</v>
      </c>
      <c r="G36" s="132"/>
    </row>
    <row r="38" spans="1:7">
      <c r="E38" s="178"/>
    </row>
    <row r="41" spans="1:7">
      <c r="E41" s="179"/>
    </row>
  </sheetData>
  <mergeCells count="17">
    <mergeCell ref="A36:C36"/>
    <mergeCell ref="A8:A16"/>
    <mergeCell ref="B9:B10"/>
    <mergeCell ref="B11:B16"/>
    <mergeCell ref="A17:A18"/>
    <mergeCell ref="B17:B18"/>
    <mergeCell ref="A19:A31"/>
    <mergeCell ref="B19:B26"/>
    <mergeCell ref="B27:B28"/>
    <mergeCell ref="B29:B30"/>
    <mergeCell ref="A1:G1"/>
    <mergeCell ref="A2:C2"/>
    <mergeCell ref="D2:E2"/>
    <mergeCell ref="F2:F3"/>
    <mergeCell ref="G2:G3"/>
    <mergeCell ref="A4:A7"/>
    <mergeCell ref="B4:B6"/>
  </mergeCells>
  <phoneticPr fontId="2" type="noConversion"/>
  <pageMargins left="0.11811023622047245" right="0.11811023622047245" top="0.55118110236220474" bottom="0.35433070866141736" header="0.31496062992125984" footer="0.31496062992125984"/>
  <pageSetup paperSize="9" scale="98" orientation="portrait" r:id="rId1"/>
  <rowBreaks count="2" manualBreakCount="2">
    <brk id="7" max="6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6.5"/>
  <cols>
    <col min="1" max="3" width="7.25" style="27" customWidth="1"/>
    <col min="4" max="6" width="11.25" style="27" customWidth="1"/>
    <col min="7" max="7" width="35.625" style="27" customWidth="1"/>
    <col min="8" max="16384" width="9" style="27"/>
  </cols>
  <sheetData>
    <row r="1" spans="1:7">
      <c r="A1" s="20" t="s">
        <v>53</v>
      </c>
    </row>
    <row r="2" spans="1:7" ht="22.5" customHeight="1">
      <c r="A2" s="65" t="s">
        <v>55</v>
      </c>
      <c r="B2" s="66"/>
      <c r="C2" s="67"/>
      <c r="D2" s="65" t="s">
        <v>6</v>
      </c>
      <c r="E2" s="67"/>
      <c r="F2" s="68" t="s">
        <v>56</v>
      </c>
      <c r="G2" s="68" t="s">
        <v>57</v>
      </c>
    </row>
    <row r="3" spans="1:7" ht="22.5" customHeight="1">
      <c r="A3" s="28" t="s">
        <v>3</v>
      </c>
      <c r="B3" s="28" t="s">
        <v>4</v>
      </c>
      <c r="C3" s="28" t="s">
        <v>5</v>
      </c>
      <c r="D3" s="28" t="s">
        <v>58</v>
      </c>
      <c r="E3" s="28" t="s">
        <v>59</v>
      </c>
      <c r="F3" s="69"/>
      <c r="G3" s="69"/>
    </row>
    <row r="4" spans="1:7" ht="37.5" customHeight="1">
      <c r="A4" s="44" t="s">
        <v>12</v>
      </c>
      <c r="B4" s="44" t="s">
        <v>87</v>
      </c>
      <c r="C4" s="44" t="s">
        <v>88</v>
      </c>
      <c r="D4" s="21">
        <v>24000000</v>
      </c>
      <c r="E4" s="21">
        <v>24000000</v>
      </c>
      <c r="F4" s="37">
        <v>0</v>
      </c>
      <c r="G4" s="22" t="s">
        <v>60</v>
      </c>
    </row>
    <row r="5" spans="1:7" ht="45" customHeight="1">
      <c r="A5" s="45" t="s">
        <v>89</v>
      </c>
      <c r="B5" s="45" t="s">
        <v>89</v>
      </c>
      <c r="C5" s="45" t="s">
        <v>90</v>
      </c>
      <c r="D5" s="23">
        <v>37800000</v>
      </c>
      <c r="E5" s="23">
        <v>37800000</v>
      </c>
      <c r="F5" s="36">
        <v>0</v>
      </c>
      <c r="G5" s="24" t="s">
        <v>61</v>
      </c>
    </row>
    <row r="6" spans="1:7" ht="37.5" customHeight="1">
      <c r="A6" s="45" t="s">
        <v>89</v>
      </c>
      <c r="B6" s="45" t="s">
        <v>89</v>
      </c>
      <c r="C6" s="45" t="s">
        <v>91</v>
      </c>
      <c r="D6" s="23">
        <v>28560000</v>
      </c>
      <c r="E6" s="23">
        <v>28560000</v>
      </c>
      <c r="F6" s="36">
        <v>0</v>
      </c>
      <c r="G6" s="24" t="s">
        <v>64</v>
      </c>
    </row>
    <row r="7" spans="1:7" ht="37.5" customHeight="1">
      <c r="A7" s="45" t="s">
        <v>21</v>
      </c>
      <c r="B7" s="45" t="s">
        <v>21</v>
      </c>
      <c r="C7" s="45" t="s">
        <v>92</v>
      </c>
      <c r="D7" s="23">
        <v>0</v>
      </c>
      <c r="E7" s="23">
        <v>50000000</v>
      </c>
      <c r="F7" s="36">
        <v>50000000</v>
      </c>
      <c r="G7" s="24" t="s">
        <v>62</v>
      </c>
    </row>
    <row r="8" spans="1:7" ht="157.5" customHeight="1">
      <c r="A8" s="45" t="s">
        <v>24</v>
      </c>
      <c r="B8" s="45" t="s">
        <v>24</v>
      </c>
      <c r="C8" s="45" t="s">
        <v>93</v>
      </c>
      <c r="D8" s="23">
        <v>51247370</v>
      </c>
      <c r="E8" s="23">
        <v>7511247</v>
      </c>
      <c r="F8" s="36">
        <v>-43736123</v>
      </c>
      <c r="G8" s="25" t="s">
        <v>374</v>
      </c>
    </row>
    <row r="9" spans="1:7" ht="105" customHeight="1">
      <c r="A9" s="45" t="s">
        <v>24</v>
      </c>
      <c r="B9" s="45" t="s">
        <v>24</v>
      </c>
      <c r="C9" s="45" t="s">
        <v>94</v>
      </c>
      <c r="D9" s="23">
        <v>23131000</v>
      </c>
      <c r="E9" s="23">
        <v>23121875</v>
      </c>
      <c r="F9" s="36">
        <v>-9125</v>
      </c>
      <c r="G9" s="25" t="s">
        <v>375</v>
      </c>
    </row>
    <row r="10" spans="1:7" ht="232.5" customHeight="1">
      <c r="A10" s="45" t="s">
        <v>29</v>
      </c>
      <c r="B10" s="45" t="s">
        <v>29</v>
      </c>
      <c r="C10" s="45" t="s">
        <v>30</v>
      </c>
      <c r="D10" s="23">
        <v>61230</v>
      </c>
      <c r="E10" s="23">
        <v>51478</v>
      </c>
      <c r="F10" s="36">
        <v>-9752</v>
      </c>
      <c r="G10" s="25" t="s">
        <v>376</v>
      </c>
    </row>
    <row r="11" spans="1:7" ht="112.5" customHeight="1">
      <c r="A11" s="45" t="s">
        <v>29</v>
      </c>
      <c r="B11" s="45" t="s">
        <v>29</v>
      </c>
      <c r="C11" s="45" t="s">
        <v>95</v>
      </c>
      <c r="D11" s="23">
        <v>47667400</v>
      </c>
      <c r="E11" s="23">
        <v>47667400</v>
      </c>
      <c r="F11" s="36">
        <v>0</v>
      </c>
      <c r="G11" s="24" t="s">
        <v>63</v>
      </c>
    </row>
    <row r="12" spans="1:7" ht="37.5" customHeight="1">
      <c r="A12" s="70" t="s">
        <v>50</v>
      </c>
      <c r="B12" s="71"/>
      <c r="C12" s="72"/>
      <c r="D12" s="29">
        <v>212467000</v>
      </c>
      <c r="E12" s="29">
        <v>218712000</v>
      </c>
      <c r="F12" s="35">
        <v>6245000</v>
      </c>
      <c r="G12" s="30"/>
    </row>
  </sheetData>
  <mergeCells count="5">
    <mergeCell ref="A2:C2"/>
    <mergeCell ref="D2:E2"/>
    <mergeCell ref="F2:F3"/>
    <mergeCell ref="G2:G3"/>
    <mergeCell ref="A12:C1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13.5"/>
  <cols>
    <col min="1" max="3" width="7.5" style="31" customWidth="1"/>
    <col min="4" max="6" width="11" style="31" customWidth="1"/>
    <col min="7" max="7" width="35.625" style="31" customWidth="1"/>
    <col min="8" max="16384" width="9" style="31"/>
  </cols>
  <sheetData>
    <row r="1" spans="1:7" ht="16.5" customHeight="1">
      <c r="A1" s="26" t="s">
        <v>54</v>
      </c>
    </row>
    <row r="2" spans="1:7" ht="22.5" customHeight="1">
      <c r="A2" s="73" t="s">
        <v>55</v>
      </c>
      <c r="B2" s="74"/>
      <c r="C2" s="75"/>
      <c r="D2" s="73" t="s">
        <v>6</v>
      </c>
      <c r="E2" s="75"/>
      <c r="F2" s="76" t="s">
        <v>56</v>
      </c>
      <c r="G2" s="76" t="s">
        <v>57</v>
      </c>
    </row>
    <row r="3" spans="1:7" ht="22.5" customHeight="1">
      <c r="A3" s="32" t="s">
        <v>3</v>
      </c>
      <c r="B3" s="32" t="s">
        <v>4</v>
      </c>
      <c r="C3" s="32" t="s">
        <v>5</v>
      </c>
      <c r="D3" s="32" t="s">
        <v>58</v>
      </c>
      <c r="E3" s="32" t="s">
        <v>59</v>
      </c>
      <c r="F3" s="77"/>
      <c r="G3" s="77"/>
    </row>
    <row r="4" spans="1:7" ht="45" customHeight="1">
      <c r="A4" s="46" t="s">
        <v>14</v>
      </c>
      <c r="B4" s="46" t="s">
        <v>15</v>
      </c>
      <c r="C4" s="46" t="s">
        <v>16</v>
      </c>
      <c r="D4" s="3">
        <v>37538000</v>
      </c>
      <c r="E4" s="3">
        <v>37538000</v>
      </c>
      <c r="F4" s="39">
        <v>0</v>
      </c>
      <c r="G4" s="2" t="s">
        <v>65</v>
      </c>
    </row>
    <row r="5" spans="1:7" ht="45" customHeight="1">
      <c r="A5" s="47" t="s">
        <v>14</v>
      </c>
      <c r="B5" s="47" t="s">
        <v>15</v>
      </c>
      <c r="C5" s="47" t="s">
        <v>19</v>
      </c>
      <c r="D5" s="5">
        <v>3742800</v>
      </c>
      <c r="E5" s="5">
        <v>3742800</v>
      </c>
      <c r="F5" s="40">
        <v>0</v>
      </c>
      <c r="G5" s="4" t="s">
        <v>66</v>
      </c>
    </row>
    <row r="6" spans="1:7" ht="67.5" customHeight="1">
      <c r="A6" s="47" t="s">
        <v>14</v>
      </c>
      <c r="B6" s="47" t="s">
        <v>15</v>
      </c>
      <c r="C6" s="47" t="s">
        <v>20</v>
      </c>
      <c r="D6" s="5">
        <v>3440100</v>
      </c>
      <c r="E6" s="5">
        <v>3440100</v>
      </c>
      <c r="F6" s="40">
        <v>0</v>
      </c>
      <c r="G6" s="4" t="s">
        <v>67</v>
      </c>
    </row>
    <row r="7" spans="1:7" ht="97.5" customHeight="1">
      <c r="A7" s="47" t="s">
        <v>14</v>
      </c>
      <c r="B7" s="47" t="s">
        <v>15</v>
      </c>
      <c r="C7" s="47" t="s">
        <v>23</v>
      </c>
      <c r="D7" s="5">
        <v>3888600</v>
      </c>
      <c r="E7" s="5">
        <v>3987720</v>
      </c>
      <c r="F7" s="40">
        <v>99120</v>
      </c>
      <c r="G7" s="33" t="s">
        <v>103</v>
      </c>
    </row>
    <row r="8" spans="1:7" ht="52.5" customHeight="1">
      <c r="A8" s="47" t="s">
        <v>14</v>
      </c>
      <c r="B8" s="47" t="s">
        <v>96</v>
      </c>
      <c r="C8" s="47" t="s">
        <v>97</v>
      </c>
      <c r="D8" s="5">
        <v>1000000</v>
      </c>
      <c r="E8" s="5">
        <v>1000000</v>
      </c>
      <c r="F8" s="40">
        <v>0</v>
      </c>
      <c r="G8" s="4" t="s">
        <v>68</v>
      </c>
    </row>
    <row r="9" spans="1:7" ht="30" customHeight="1">
      <c r="A9" s="47" t="s">
        <v>14</v>
      </c>
      <c r="B9" s="47" t="s">
        <v>96</v>
      </c>
      <c r="C9" s="47" t="s">
        <v>28</v>
      </c>
      <c r="D9" s="5">
        <v>1600000</v>
      </c>
      <c r="E9" s="5">
        <v>1600000</v>
      </c>
      <c r="F9" s="40">
        <v>0</v>
      </c>
      <c r="G9" s="4" t="s">
        <v>69</v>
      </c>
    </row>
    <row r="10" spans="1:7" ht="30" customHeight="1">
      <c r="A10" s="47" t="s">
        <v>14</v>
      </c>
      <c r="B10" s="47" t="s">
        <v>31</v>
      </c>
      <c r="C10" s="47" t="s">
        <v>32</v>
      </c>
      <c r="D10" s="5">
        <v>600000</v>
      </c>
      <c r="E10" s="5">
        <v>600000</v>
      </c>
      <c r="F10" s="40">
        <v>0</v>
      </c>
      <c r="G10" s="4" t="s">
        <v>70</v>
      </c>
    </row>
    <row r="11" spans="1:7" ht="247.5" customHeight="1">
      <c r="A11" s="47" t="s">
        <v>14</v>
      </c>
      <c r="B11" s="47" t="s">
        <v>31</v>
      </c>
      <c r="C11" s="47" t="s">
        <v>34</v>
      </c>
      <c r="D11" s="5">
        <v>9504400</v>
      </c>
      <c r="E11" s="5">
        <v>13504400</v>
      </c>
      <c r="F11" s="40">
        <v>4000000</v>
      </c>
      <c r="G11" s="33" t="s">
        <v>105</v>
      </c>
    </row>
    <row r="12" spans="1:7" ht="142.5" customHeight="1">
      <c r="A12" s="47" t="s">
        <v>14</v>
      </c>
      <c r="B12" s="47" t="s">
        <v>31</v>
      </c>
      <c r="C12" s="47" t="s">
        <v>36</v>
      </c>
      <c r="D12" s="5">
        <v>10980000</v>
      </c>
      <c r="E12" s="5">
        <v>8980000</v>
      </c>
      <c r="F12" s="40">
        <v>-2000000</v>
      </c>
      <c r="G12" s="33" t="s">
        <v>106</v>
      </c>
    </row>
    <row r="13" spans="1:7" ht="120" customHeight="1">
      <c r="A13" s="47" t="s">
        <v>14</v>
      </c>
      <c r="B13" s="47" t="s">
        <v>31</v>
      </c>
      <c r="C13" s="47" t="s">
        <v>98</v>
      </c>
      <c r="D13" s="5">
        <v>4000000</v>
      </c>
      <c r="E13" s="5">
        <v>5000000</v>
      </c>
      <c r="F13" s="40">
        <v>1000000</v>
      </c>
      <c r="G13" s="33" t="s">
        <v>71</v>
      </c>
    </row>
    <row r="14" spans="1:7" ht="30" customHeight="1">
      <c r="A14" s="47" t="s">
        <v>14</v>
      </c>
      <c r="B14" s="47" t="s">
        <v>31</v>
      </c>
      <c r="C14" s="47" t="s">
        <v>99</v>
      </c>
      <c r="D14" s="5">
        <v>1000000</v>
      </c>
      <c r="E14" s="5">
        <v>1000000</v>
      </c>
      <c r="F14" s="40">
        <v>0</v>
      </c>
      <c r="G14" s="4" t="s">
        <v>72</v>
      </c>
    </row>
    <row r="15" spans="1:7" ht="45" customHeight="1">
      <c r="A15" s="47" t="s">
        <v>100</v>
      </c>
      <c r="B15" s="47" t="s">
        <v>40</v>
      </c>
      <c r="C15" s="47" t="s">
        <v>40</v>
      </c>
      <c r="D15" s="5">
        <v>5000000</v>
      </c>
      <c r="E15" s="5">
        <v>4000000</v>
      </c>
      <c r="F15" s="40">
        <v>-1000000</v>
      </c>
      <c r="G15" s="4" t="s">
        <v>107</v>
      </c>
    </row>
    <row r="16" spans="1:7" ht="37.5" customHeight="1">
      <c r="A16" s="47" t="s">
        <v>100</v>
      </c>
      <c r="B16" s="47" t="s">
        <v>40</v>
      </c>
      <c r="C16" s="47" t="s">
        <v>41</v>
      </c>
      <c r="D16" s="5">
        <v>5000000</v>
      </c>
      <c r="E16" s="5">
        <v>4000000</v>
      </c>
      <c r="F16" s="40">
        <v>-1000000</v>
      </c>
      <c r="G16" s="4" t="s">
        <v>108</v>
      </c>
    </row>
    <row r="17" spans="1:7" ht="37.5" customHeight="1">
      <c r="A17" s="47" t="s">
        <v>100</v>
      </c>
      <c r="B17" s="47" t="s">
        <v>40</v>
      </c>
      <c r="C17" s="47" t="s">
        <v>42</v>
      </c>
      <c r="D17" s="5">
        <v>4000000</v>
      </c>
      <c r="E17" s="5">
        <v>4000000</v>
      </c>
      <c r="F17" s="40">
        <v>0</v>
      </c>
      <c r="G17" s="4" t="s">
        <v>78</v>
      </c>
    </row>
    <row r="18" spans="1:7" ht="30" customHeight="1">
      <c r="A18" s="47" t="s">
        <v>43</v>
      </c>
      <c r="B18" s="47" t="s">
        <v>43</v>
      </c>
      <c r="C18" s="38" t="s">
        <v>79</v>
      </c>
      <c r="D18" s="5">
        <v>2000000</v>
      </c>
      <c r="E18" s="5">
        <v>2000000</v>
      </c>
      <c r="F18" s="40">
        <v>0</v>
      </c>
      <c r="G18" s="4" t="s">
        <v>73</v>
      </c>
    </row>
    <row r="19" spans="1:7" ht="30" customHeight="1">
      <c r="A19" s="47" t="s">
        <v>43</v>
      </c>
      <c r="B19" s="47" t="s">
        <v>43</v>
      </c>
      <c r="C19" s="38" t="s">
        <v>80</v>
      </c>
      <c r="D19" s="5">
        <v>1000000</v>
      </c>
      <c r="E19" s="5">
        <v>1000000</v>
      </c>
      <c r="F19" s="40">
        <v>0</v>
      </c>
      <c r="G19" s="4" t="s">
        <v>74</v>
      </c>
    </row>
    <row r="20" spans="1:7" ht="30" customHeight="1">
      <c r="A20" s="47" t="s">
        <v>43</v>
      </c>
      <c r="B20" s="47" t="s">
        <v>43</v>
      </c>
      <c r="C20" s="38" t="s">
        <v>81</v>
      </c>
      <c r="D20" s="5">
        <v>10000000</v>
      </c>
      <c r="E20" s="5">
        <v>10000000</v>
      </c>
      <c r="F20" s="40">
        <v>0</v>
      </c>
      <c r="G20" s="4" t="s">
        <v>75</v>
      </c>
    </row>
    <row r="21" spans="1:7" ht="52.5" customHeight="1">
      <c r="A21" s="47" t="s">
        <v>44</v>
      </c>
      <c r="B21" s="47" t="s">
        <v>101</v>
      </c>
      <c r="C21" s="47" t="s">
        <v>102</v>
      </c>
      <c r="D21" s="5">
        <v>91687400</v>
      </c>
      <c r="E21" s="5">
        <v>91687400</v>
      </c>
      <c r="F21" s="40">
        <v>0</v>
      </c>
      <c r="G21" s="4" t="s">
        <v>76</v>
      </c>
    </row>
    <row r="22" spans="1:7" ht="60" customHeight="1">
      <c r="A22" s="47" t="s">
        <v>47</v>
      </c>
      <c r="B22" s="47" t="s">
        <v>47</v>
      </c>
      <c r="C22" s="47" t="s">
        <v>47</v>
      </c>
      <c r="D22" s="5">
        <v>1485700</v>
      </c>
      <c r="E22" s="5">
        <v>1631580</v>
      </c>
      <c r="F22" s="40">
        <v>145880</v>
      </c>
      <c r="G22" s="4" t="s">
        <v>104</v>
      </c>
    </row>
    <row r="23" spans="1:7" ht="37.5" customHeight="1">
      <c r="A23" s="47" t="s">
        <v>48</v>
      </c>
      <c r="B23" s="47" t="s">
        <v>48</v>
      </c>
      <c r="C23" s="47" t="s">
        <v>49</v>
      </c>
      <c r="D23" s="5">
        <v>15000000</v>
      </c>
      <c r="E23" s="5">
        <v>20000000</v>
      </c>
      <c r="F23" s="40">
        <v>5000000</v>
      </c>
      <c r="G23" s="4" t="s">
        <v>77</v>
      </c>
    </row>
    <row r="24" spans="1:7" ht="22.5" customHeight="1">
      <c r="A24" s="70" t="s">
        <v>50</v>
      </c>
      <c r="B24" s="71"/>
      <c r="C24" s="72"/>
      <c r="D24" s="29">
        <v>212467000</v>
      </c>
      <c r="E24" s="29">
        <v>218712000</v>
      </c>
      <c r="F24" s="35">
        <v>6245000</v>
      </c>
      <c r="G24" s="34"/>
    </row>
  </sheetData>
  <mergeCells count="5">
    <mergeCell ref="A2:C2"/>
    <mergeCell ref="D2:E2"/>
    <mergeCell ref="F2:F3"/>
    <mergeCell ref="G2:G3"/>
    <mergeCell ref="A24:C2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sqref="A1:O1"/>
    </sheetView>
  </sheetViews>
  <sheetFormatPr defaultRowHeight="16.5"/>
  <cols>
    <col min="1" max="1" width="5" customWidth="1"/>
    <col min="2" max="4" width="7.75" customWidth="1"/>
    <col min="5" max="7" width="10" customWidth="1"/>
    <col min="8" max="8" width="6.875" customWidth="1"/>
    <col min="9" max="11" width="7.75" customWidth="1"/>
    <col min="12" max="14" width="10" customWidth="1"/>
    <col min="15" max="15" width="6.875" customWidth="1"/>
    <col min="16" max="16" width="11" bestFit="1" customWidth="1"/>
  </cols>
  <sheetData>
    <row r="1" spans="1:16" ht="22.5" customHeight="1">
      <c r="A1" s="59" t="s">
        <v>109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 ht="13.5" customHeight="1">
      <c r="A2" s="6" t="s">
        <v>110</v>
      </c>
    </row>
    <row r="3" spans="1:16" ht="13.5" customHeight="1">
      <c r="A3" s="78" t="s">
        <v>0</v>
      </c>
      <c r="B3" s="79" t="s">
        <v>1</v>
      </c>
      <c r="C3" s="80"/>
      <c r="D3" s="80"/>
      <c r="E3" s="80"/>
      <c r="F3" s="80"/>
      <c r="G3" s="80"/>
      <c r="H3" s="81"/>
      <c r="I3" s="79" t="s">
        <v>2</v>
      </c>
      <c r="J3" s="80"/>
      <c r="K3" s="80"/>
      <c r="L3" s="80"/>
      <c r="M3" s="80"/>
      <c r="N3" s="80"/>
      <c r="O3" s="81"/>
    </row>
    <row r="4" spans="1:16" ht="13.5" customHeight="1">
      <c r="A4" s="82"/>
      <c r="B4" s="78" t="s">
        <v>3</v>
      </c>
      <c r="C4" s="78" t="s">
        <v>4</v>
      </c>
      <c r="D4" s="78" t="s">
        <v>5</v>
      </c>
      <c r="E4" s="79" t="s">
        <v>6</v>
      </c>
      <c r="F4" s="81"/>
      <c r="G4" s="79" t="s">
        <v>7</v>
      </c>
      <c r="H4" s="81"/>
      <c r="I4" s="78" t="s">
        <v>3</v>
      </c>
      <c r="J4" s="78" t="s">
        <v>4</v>
      </c>
      <c r="K4" s="78" t="s">
        <v>5</v>
      </c>
      <c r="L4" s="79" t="s">
        <v>6</v>
      </c>
      <c r="M4" s="81"/>
      <c r="N4" s="79" t="s">
        <v>7</v>
      </c>
      <c r="O4" s="81"/>
    </row>
    <row r="5" spans="1:16" ht="13.5" customHeight="1">
      <c r="A5" s="83"/>
      <c r="B5" s="83"/>
      <c r="C5" s="83"/>
      <c r="D5" s="83"/>
      <c r="E5" s="84" t="s">
        <v>8</v>
      </c>
      <c r="F5" s="84" t="s">
        <v>9</v>
      </c>
      <c r="G5" s="84" t="s">
        <v>10</v>
      </c>
      <c r="H5" s="84" t="s">
        <v>11</v>
      </c>
      <c r="I5" s="83"/>
      <c r="J5" s="83"/>
      <c r="K5" s="83"/>
      <c r="L5" s="84" t="s">
        <v>8</v>
      </c>
      <c r="M5" s="84" t="s">
        <v>9</v>
      </c>
      <c r="N5" s="84" t="s">
        <v>10</v>
      </c>
      <c r="O5" s="84" t="s">
        <v>11</v>
      </c>
    </row>
    <row r="6" spans="1:16" ht="16.5" customHeight="1">
      <c r="A6" s="8">
        <v>1</v>
      </c>
      <c r="B6" s="42" t="s">
        <v>111</v>
      </c>
      <c r="C6" s="42" t="s">
        <v>111</v>
      </c>
      <c r="D6" s="85" t="s">
        <v>112</v>
      </c>
      <c r="E6" s="9">
        <v>26400000</v>
      </c>
      <c r="F6" s="9">
        <v>26400000</v>
      </c>
      <c r="G6" s="14">
        <v>0</v>
      </c>
      <c r="H6" s="17">
        <v>0</v>
      </c>
      <c r="I6" s="60" t="s">
        <v>14</v>
      </c>
      <c r="J6" s="60" t="s">
        <v>15</v>
      </c>
      <c r="K6" s="42" t="s">
        <v>16</v>
      </c>
      <c r="L6" s="9">
        <v>111602200</v>
      </c>
      <c r="M6" s="9">
        <v>111602200</v>
      </c>
      <c r="N6" s="14">
        <v>0</v>
      </c>
      <c r="O6" s="17">
        <v>0</v>
      </c>
    </row>
    <row r="7" spans="1:16" ht="16.5" customHeight="1">
      <c r="A7" s="10">
        <v>2</v>
      </c>
      <c r="B7" s="60" t="s">
        <v>113</v>
      </c>
      <c r="C7" s="60" t="s">
        <v>113</v>
      </c>
      <c r="D7" s="86" t="s">
        <v>114</v>
      </c>
      <c r="E7" s="12">
        <v>7802000</v>
      </c>
      <c r="F7" s="12">
        <v>7802000</v>
      </c>
      <c r="G7" s="15">
        <v>0</v>
      </c>
      <c r="H7" s="18">
        <v>0</v>
      </c>
      <c r="I7" s="62"/>
      <c r="J7" s="62"/>
      <c r="K7" s="48" t="s">
        <v>19</v>
      </c>
      <c r="L7" s="87">
        <v>29389180</v>
      </c>
      <c r="M7" s="87">
        <v>29389180</v>
      </c>
      <c r="N7" s="88">
        <v>0</v>
      </c>
      <c r="O7" s="89">
        <v>0</v>
      </c>
    </row>
    <row r="8" spans="1:16" ht="16.5" customHeight="1">
      <c r="A8" s="10">
        <v>3</v>
      </c>
      <c r="B8" s="62"/>
      <c r="C8" s="62"/>
      <c r="D8" s="86" t="s">
        <v>115</v>
      </c>
      <c r="E8" s="12">
        <v>145081000</v>
      </c>
      <c r="F8" s="12">
        <v>145081000</v>
      </c>
      <c r="G8" s="15">
        <v>0</v>
      </c>
      <c r="H8" s="18">
        <v>0</v>
      </c>
      <c r="I8" s="62"/>
      <c r="J8" s="62"/>
      <c r="K8" s="85" t="s">
        <v>116</v>
      </c>
      <c r="L8" s="9">
        <v>11950460</v>
      </c>
      <c r="M8" s="9">
        <v>11950460</v>
      </c>
      <c r="N8" s="14">
        <v>0</v>
      </c>
      <c r="O8" s="17">
        <v>0</v>
      </c>
    </row>
    <row r="9" spans="1:16" ht="16.5" customHeight="1">
      <c r="A9" s="10">
        <v>4</v>
      </c>
      <c r="B9" s="62"/>
      <c r="C9" s="62"/>
      <c r="D9" s="86" t="s">
        <v>117</v>
      </c>
      <c r="E9" s="12">
        <v>2400000</v>
      </c>
      <c r="F9" s="12">
        <v>2400000</v>
      </c>
      <c r="G9" s="15">
        <v>0</v>
      </c>
      <c r="H9" s="18">
        <v>0</v>
      </c>
      <c r="I9" s="62"/>
      <c r="J9" s="62"/>
      <c r="K9" s="86" t="s">
        <v>118</v>
      </c>
      <c r="L9" s="12">
        <v>12096000</v>
      </c>
      <c r="M9" s="12">
        <v>12096000</v>
      </c>
      <c r="N9" s="15">
        <v>0</v>
      </c>
      <c r="O9" s="18">
        <v>0</v>
      </c>
      <c r="P9" s="90"/>
    </row>
    <row r="10" spans="1:16" ht="16.5" customHeight="1">
      <c r="A10" s="10">
        <v>5</v>
      </c>
      <c r="B10" s="61"/>
      <c r="C10" s="61"/>
      <c r="D10" s="86" t="s">
        <v>119</v>
      </c>
      <c r="E10" s="12">
        <v>2400000</v>
      </c>
      <c r="F10" s="12">
        <v>2400000</v>
      </c>
      <c r="G10" s="15">
        <v>0</v>
      </c>
      <c r="H10" s="18">
        <v>0</v>
      </c>
      <c r="I10" s="62"/>
      <c r="J10" s="61"/>
      <c r="K10" s="86" t="s">
        <v>120</v>
      </c>
      <c r="L10" s="12">
        <v>560000</v>
      </c>
      <c r="M10" s="12">
        <v>560000</v>
      </c>
      <c r="N10" s="15">
        <v>0</v>
      </c>
      <c r="O10" s="18">
        <v>0</v>
      </c>
    </row>
    <row r="11" spans="1:16" ht="16.5" customHeight="1">
      <c r="A11" s="10">
        <v>6</v>
      </c>
      <c r="B11" s="49" t="s">
        <v>17</v>
      </c>
      <c r="C11" s="49" t="s">
        <v>17</v>
      </c>
      <c r="D11" s="86" t="s">
        <v>121</v>
      </c>
      <c r="E11" s="12">
        <v>9000000</v>
      </c>
      <c r="F11" s="12">
        <v>9000000</v>
      </c>
      <c r="G11" s="15">
        <v>0</v>
      </c>
      <c r="H11" s="18">
        <v>0</v>
      </c>
      <c r="I11" s="62"/>
      <c r="J11" s="60" t="s">
        <v>25</v>
      </c>
      <c r="K11" s="49" t="s">
        <v>26</v>
      </c>
      <c r="L11" s="12">
        <v>500000</v>
      </c>
      <c r="M11" s="12">
        <v>500000</v>
      </c>
      <c r="N11" s="15">
        <v>0</v>
      </c>
      <c r="O11" s="18">
        <v>0</v>
      </c>
    </row>
    <row r="12" spans="1:16" ht="16.5" customHeight="1">
      <c r="A12" s="10">
        <v>7</v>
      </c>
      <c r="B12" s="49" t="s">
        <v>122</v>
      </c>
      <c r="C12" s="49" t="s">
        <v>122</v>
      </c>
      <c r="D12" s="86" t="s">
        <v>123</v>
      </c>
      <c r="E12" s="12">
        <v>2000000</v>
      </c>
      <c r="F12" s="12">
        <v>2000000</v>
      </c>
      <c r="G12" s="15">
        <v>0</v>
      </c>
      <c r="H12" s="18">
        <v>0</v>
      </c>
      <c r="I12" s="62"/>
      <c r="J12" s="61"/>
      <c r="K12" s="49" t="s">
        <v>28</v>
      </c>
      <c r="L12" s="12">
        <v>760000</v>
      </c>
      <c r="M12" s="12">
        <v>760000</v>
      </c>
      <c r="N12" s="15">
        <v>0</v>
      </c>
      <c r="O12" s="18">
        <v>0</v>
      </c>
    </row>
    <row r="13" spans="1:16" ht="16.5" customHeight="1">
      <c r="A13" s="10">
        <v>8</v>
      </c>
      <c r="B13" s="60" t="s">
        <v>24</v>
      </c>
      <c r="C13" s="60" t="s">
        <v>24</v>
      </c>
      <c r="D13" s="86" t="s">
        <v>124</v>
      </c>
      <c r="E13" s="12">
        <v>24503459</v>
      </c>
      <c r="F13" s="12">
        <v>24840193</v>
      </c>
      <c r="G13" s="15">
        <v>336734</v>
      </c>
      <c r="H13" s="18">
        <v>1.37</v>
      </c>
      <c r="I13" s="62"/>
      <c r="J13" s="60" t="s">
        <v>31</v>
      </c>
      <c r="K13" s="49" t="s">
        <v>32</v>
      </c>
      <c r="L13" s="12">
        <v>700000</v>
      </c>
      <c r="M13" s="12">
        <v>1000000</v>
      </c>
      <c r="N13" s="15">
        <v>300000</v>
      </c>
      <c r="O13" s="18">
        <f>N13/L13*100</f>
        <v>42.857142857142854</v>
      </c>
    </row>
    <row r="14" spans="1:16" ht="16.5" customHeight="1">
      <c r="A14" s="10">
        <v>9</v>
      </c>
      <c r="B14" s="62"/>
      <c r="C14" s="62"/>
      <c r="D14" s="86" t="s">
        <v>125</v>
      </c>
      <c r="E14" s="12">
        <v>0</v>
      </c>
      <c r="F14" s="12">
        <v>0</v>
      </c>
      <c r="G14" s="15">
        <v>0</v>
      </c>
      <c r="H14" s="18">
        <v>0</v>
      </c>
      <c r="I14" s="62"/>
      <c r="J14" s="62"/>
      <c r="K14" s="86" t="s">
        <v>126</v>
      </c>
      <c r="L14" s="12">
        <v>3977000</v>
      </c>
      <c r="M14" s="12">
        <v>3857000</v>
      </c>
      <c r="N14" s="15">
        <v>-120000</v>
      </c>
      <c r="O14" s="18">
        <v>-3.02</v>
      </c>
    </row>
    <row r="15" spans="1:16" ht="16.5" customHeight="1">
      <c r="A15" s="10">
        <v>10</v>
      </c>
      <c r="B15" s="61"/>
      <c r="C15" s="61"/>
      <c r="D15" s="86" t="s">
        <v>27</v>
      </c>
      <c r="E15" s="12">
        <v>1476751</v>
      </c>
      <c r="F15" s="12">
        <v>6543125</v>
      </c>
      <c r="G15" s="15">
        <v>5066374</v>
      </c>
      <c r="H15" s="18">
        <v>343.08</v>
      </c>
      <c r="I15" s="62"/>
      <c r="J15" s="62"/>
      <c r="K15" s="49" t="s">
        <v>36</v>
      </c>
      <c r="L15" s="12">
        <v>2080000</v>
      </c>
      <c r="M15" s="12">
        <v>2580000</v>
      </c>
      <c r="N15" s="15">
        <v>500000</v>
      </c>
      <c r="O15" s="18">
        <v>24.04</v>
      </c>
    </row>
    <row r="16" spans="1:16" ht="16.5" customHeight="1">
      <c r="A16" s="10">
        <v>11</v>
      </c>
      <c r="B16" s="60" t="s">
        <v>29</v>
      </c>
      <c r="C16" s="60" t="s">
        <v>29</v>
      </c>
      <c r="D16" s="86" t="s">
        <v>127</v>
      </c>
      <c r="E16" s="12">
        <v>26790</v>
      </c>
      <c r="F16" s="12">
        <v>27682</v>
      </c>
      <c r="G16" s="15">
        <v>892</v>
      </c>
      <c r="H16" s="18">
        <v>3.33</v>
      </c>
      <c r="I16" s="62"/>
      <c r="J16" s="62"/>
      <c r="K16" s="49" t="s">
        <v>37</v>
      </c>
      <c r="L16" s="12">
        <v>1160480</v>
      </c>
      <c r="M16" s="12">
        <v>1280480</v>
      </c>
      <c r="N16" s="15">
        <v>120000</v>
      </c>
      <c r="O16" s="18">
        <v>10.34</v>
      </c>
    </row>
    <row r="17" spans="1:15" ht="16.5" customHeight="1">
      <c r="A17" s="10">
        <v>12</v>
      </c>
      <c r="B17" s="61"/>
      <c r="C17" s="61"/>
      <c r="D17" s="49" t="s">
        <v>33</v>
      </c>
      <c r="E17" s="12">
        <v>1920000</v>
      </c>
      <c r="F17" s="12">
        <v>1920000</v>
      </c>
      <c r="G17" s="15">
        <v>0</v>
      </c>
      <c r="H17" s="18">
        <v>0</v>
      </c>
      <c r="I17" s="62"/>
      <c r="J17" s="62"/>
      <c r="K17" s="49" t="s">
        <v>128</v>
      </c>
      <c r="L17" s="12">
        <v>550000</v>
      </c>
      <c r="M17" s="12">
        <v>1250000</v>
      </c>
      <c r="N17" s="15">
        <v>700000</v>
      </c>
      <c r="O17" s="18">
        <v>127.27</v>
      </c>
    </row>
    <row r="18" spans="1:15" ht="16.5" customHeight="1">
      <c r="A18" s="10">
        <v>13</v>
      </c>
      <c r="B18" s="11" t="s">
        <v>35</v>
      </c>
      <c r="C18" s="11" t="s">
        <v>35</v>
      </c>
      <c r="D18" s="11" t="s">
        <v>35</v>
      </c>
      <c r="E18" s="12"/>
      <c r="F18" s="12"/>
      <c r="G18" s="15"/>
      <c r="H18" s="18"/>
      <c r="I18" s="61"/>
      <c r="J18" s="61"/>
      <c r="K18" s="49" t="s">
        <v>38</v>
      </c>
      <c r="L18" s="12">
        <v>1396000</v>
      </c>
      <c r="M18" s="12">
        <v>1900000</v>
      </c>
      <c r="N18" s="15">
        <v>504000</v>
      </c>
      <c r="O18" s="18">
        <v>36.1</v>
      </c>
    </row>
    <row r="19" spans="1:15" ht="16.5" customHeight="1">
      <c r="A19" s="10">
        <v>14</v>
      </c>
      <c r="B19" s="91"/>
      <c r="C19" s="49"/>
      <c r="D19" s="49"/>
      <c r="E19" s="12"/>
      <c r="F19" s="12"/>
      <c r="G19" s="15"/>
      <c r="H19" s="18"/>
      <c r="I19" s="60" t="s">
        <v>39</v>
      </c>
      <c r="J19" s="60" t="s">
        <v>40</v>
      </c>
      <c r="K19" s="49" t="s">
        <v>40</v>
      </c>
      <c r="L19" s="12">
        <v>0</v>
      </c>
      <c r="M19" s="12">
        <v>0</v>
      </c>
      <c r="N19" s="15">
        <v>0</v>
      </c>
      <c r="O19" s="18">
        <v>0</v>
      </c>
    </row>
    <row r="20" spans="1:15" ht="16.5" customHeight="1">
      <c r="A20" s="10">
        <v>15</v>
      </c>
      <c r="B20" s="49"/>
      <c r="C20" s="49"/>
      <c r="D20" s="49"/>
      <c r="E20" s="12"/>
      <c r="F20" s="12"/>
      <c r="G20" s="15"/>
      <c r="H20" s="18"/>
      <c r="I20" s="62"/>
      <c r="J20" s="62"/>
      <c r="K20" s="49" t="s">
        <v>41</v>
      </c>
      <c r="L20" s="12">
        <v>3000000</v>
      </c>
      <c r="M20" s="12">
        <v>6000000</v>
      </c>
      <c r="N20" s="15">
        <v>3000000</v>
      </c>
      <c r="O20" s="18">
        <v>100</v>
      </c>
    </row>
    <row r="21" spans="1:15" ht="16.5" customHeight="1">
      <c r="A21" s="10">
        <v>16</v>
      </c>
      <c r="B21" s="49"/>
      <c r="C21" s="49"/>
      <c r="D21" s="49"/>
      <c r="E21" s="12"/>
      <c r="F21" s="12"/>
      <c r="G21" s="15"/>
      <c r="H21" s="18"/>
      <c r="I21" s="61"/>
      <c r="J21" s="61"/>
      <c r="K21" s="86" t="s">
        <v>129</v>
      </c>
      <c r="L21" s="12">
        <v>5500000</v>
      </c>
      <c r="M21" s="12">
        <v>5500000</v>
      </c>
      <c r="N21" s="15">
        <v>0</v>
      </c>
      <c r="O21" s="18">
        <v>0</v>
      </c>
    </row>
    <row r="22" spans="1:15" ht="16.5" customHeight="1">
      <c r="A22" s="10">
        <v>17</v>
      </c>
      <c r="B22" s="11" t="s">
        <v>35</v>
      </c>
      <c r="C22" s="11" t="s">
        <v>35</v>
      </c>
      <c r="D22" s="11" t="s">
        <v>35</v>
      </c>
      <c r="E22" s="12"/>
      <c r="F22" s="12"/>
      <c r="G22" s="15"/>
      <c r="H22" s="18"/>
      <c r="I22" s="60" t="s">
        <v>130</v>
      </c>
      <c r="J22" s="49" t="s">
        <v>31</v>
      </c>
      <c r="K22" s="49" t="s">
        <v>131</v>
      </c>
      <c r="L22" s="12">
        <v>1500000</v>
      </c>
      <c r="M22" s="12">
        <v>1752000</v>
      </c>
      <c r="N22" s="15">
        <v>252000</v>
      </c>
      <c r="O22" s="18">
        <v>16.8</v>
      </c>
    </row>
    <row r="23" spans="1:15" ht="16.5" customHeight="1">
      <c r="A23" s="10">
        <v>18</v>
      </c>
      <c r="B23" s="11" t="s">
        <v>35</v>
      </c>
      <c r="C23" s="11" t="s">
        <v>35</v>
      </c>
      <c r="D23" s="11" t="s">
        <v>35</v>
      </c>
      <c r="E23" s="12"/>
      <c r="F23" s="12"/>
      <c r="G23" s="15"/>
      <c r="H23" s="18"/>
      <c r="I23" s="62"/>
      <c r="J23" s="60" t="s">
        <v>130</v>
      </c>
      <c r="K23" s="86" t="s">
        <v>132</v>
      </c>
      <c r="L23" s="12">
        <v>11452000</v>
      </c>
      <c r="M23" s="12">
        <v>12100000</v>
      </c>
      <c r="N23" s="15">
        <v>648000</v>
      </c>
      <c r="O23" s="18">
        <v>5.66</v>
      </c>
    </row>
    <row r="24" spans="1:15" ht="16.5" customHeight="1">
      <c r="A24" s="10">
        <v>19</v>
      </c>
      <c r="B24" s="11" t="s">
        <v>35</v>
      </c>
      <c r="C24" s="11" t="s">
        <v>35</v>
      </c>
      <c r="D24" s="11" t="s">
        <v>35</v>
      </c>
      <c r="E24" s="12"/>
      <c r="F24" s="12"/>
      <c r="G24" s="15"/>
      <c r="H24" s="18"/>
      <c r="I24" s="62"/>
      <c r="J24" s="62"/>
      <c r="K24" s="86" t="s">
        <v>133</v>
      </c>
      <c r="L24" s="12">
        <v>9600000</v>
      </c>
      <c r="M24" s="12">
        <v>10876000</v>
      </c>
      <c r="N24" s="15">
        <v>1276000</v>
      </c>
      <c r="O24" s="18">
        <v>13.29</v>
      </c>
    </row>
    <row r="25" spans="1:15" ht="16.5" customHeight="1">
      <c r="A25" s="10">
        <v>20</v>
      </c>
      <c r="B25" s="11" t="s">
        <v>35</v>
      </c>
      <c r="C25" s="11" t="s">
        <v>35</v>
      </c>
      <c r="D25" s="11" t="s">
        <v>35</v>
      </c>
      <c r="E25" s="12"/>
      <c r="F25" s="12"/>
      <c r="G25" s="15"/>
      <c r="H25" s="18"/>
      <c r="I25" s="62"/>
      <c r="J25" s="62"/>
      <c r="K25" s="49" t="s">
        <v>130</v>
      </c>
      <c r="L25" s="12">
        <v>2433000</v>
      </c>
      <c r="M25" s="12">
        <v>2900680</v>
      </c>
      <c r="N25" s="15">
        <v>467680</v>
      </c>
      <c r="O25" s="18">
        <v>19.22</v>
      </c>
    </row>
    <row r="26" spans="1:15" ht="16.5" customHeight="1">
      <c r="A26" s="10">
        <v>21</v>
      </c>
      <c r="B26" s="11" t="s">
        <v>35</v>
      </c>
      <c r="C26" s="11" t="s">
        <v>35</v>
      </c>
      <c r="D26" s="11" t="s">
        <v>35</v>
      </c>
      <c r="E26" s="12"/>
      <c r="F26" s="12"/>
      <c r="G26" s="15"/>
      <c r="H26" s="18"/>
      <c r="I26" s="61"/>
      <c r="J26" s="61"/>
      <c r="K26" s="86" t="s">
        <v>134</v>
      </c>
      <c r="L26" s="12">
        <v>12803680</v>
      </c>
      <c r="M26" s="12">
        <v>10560000</v>
      </c>
      <c r="N26" s="15">
        <v>-2243680</v>
      </c>
      <c r="O26" s="18">
        <v>-17.52</v>
      </c>
    </row>
    <row r="27" spans="1:15" ht="16.5" customHeight="1">
      <c r="A27" s="10">
        <v>22</v>
      </c>
      <c r="B27" s="11" t="s">
        <v>35</v>
      </c>
      <c r="C27" s="11" t="s">
        <v>35</v>
      </c>
      <c r="D27" s="11" t="s">
        <v>35</v>
      </c>
      <c r="E27" s="12"/>
      <c r="F27" s="12"/>
      <c r="G27" s="15"/>
      <c r="H27" s="18"/>
      <c r="I27" s="49" t="s">
        <v>47</v>
      </c>
      <c r="J27" s="49" t="s">
        <v>47</v>
      </c>
      <c r="K27" s="49" t="s">
        <v>47</v>
      </c>
      <c r="L27" s="12">
        <v>0</v>
      </c>
      <c r="M27" s="12">
        <v>0</v>
      </c>
      <c r="N27" s="15">
        <v>0</v>
      </c>
      <c r="O27" s="18">
        <v>0</v>
      </c>
    </row>
    <row r="28" spans="1:15" ht="16.5" customHeight="1">
      <c r="A28" s="10">
        <v>23</v>
      </c>
      <c r="B28" s="11" t="s">
        <v>35</v>
      </c>
      <c r="C28" s="11" t="s">
        <v>35</v>
      </c>
      <c r="D28" s="11" t="s">
        <v>35</v>
      </c>
      <c r="E28" s="12"/>
      <c r="F28" s="12"/>
      <c r="G28" s="15"/>
      <c r="H28" s="18"/>
      <c r="I28" s="49" t="s">
        <v>48</v>
      </c>
      <c r="J28" s="49" t="s">
        <v>48</v>
      </c>
      <c r="K28" s="49" t="s">
        <v>49</v>
      </c>
      <c r="L28" s="12">
        <v>0</v>
      </c>
      <c r="M28" s="12">
        <v>0</v>
      </c>
      <c r="N28" s="15">
        <v>0</v>
      </c>
      <c r="O28" s="18">
        <v>0</v>
      </c>
    </row>
    <row r="29" spans="1:15" ht="16.5" customHeight="1">
      <c r="A29" s="56" t="s">
        <v>50</v>
      </c>
      <c r="B29" s="57"/>
      <c r="C29" s="57"/>
      <c r="D29" s="58"/>
      <c r="E29" s="13">
        <v>223010000</v>
      </c>
      <c r="F29" s="13">
        <v>228414000</v>
      </c>
      <c r="G29" s="16">
        <v>5404000</v>
      </c>
      <c r="H29" s="19">
        <v>2.42</v>
      </c>
      <c r="I29" s="56" t="s">
        <v>50</v>
      </c>
      <c r="J29" s="57"/>
      <c r="K29" s="58"/>
      <c r="L29" s="13">
        <v>223010000</v>
      </c>
      <c r="M29" s="13">
        <v>228414000</v>
      </c>
      <c r="N29" s="16">
        <v>5404000</v>
      </c>
      <c r="O29" s="19">
        <v>2.42</v>
      </c>
    </row>
  </sheetData>
  <mergeCells count="30">
    <mergeCell ref="I19:I21"/>
    <mergeCell ref="J19:J21"/>
    <mergeCell ref="I22:I26"/>
    <mergeCell ref="J23:J26"/>
    <mergeCell ref="A29:D29"/>
    <mergeCell ref="I29:K29"/>
    <mergeCell ref="B7:B10"/>
    <mergeCell ref="C7:C10"/>
    <mergeCell ref="J11:J12"/>
    <mergeCell ref="B13:B15"/>
    <mergeCell ref="C13:C15"/>
    <mergeCell ref="J13:J18"/>
    <mergeCell ref="B16:B17"/>
    <mergeCell ref="C16:C17"/>
    <mergeCell ref="J4:J5"/>
    <mergeCell ref="K4:K5"/>
    <mergeCell ref="L4:M4"/>
    <mergeCell ref="N4:O4"/>
    <mergeCell ref="I6:I18"/>
    <mergeCell ref="J6:J10"/>
    <mergeCell ref="A1:O1"/>
    <mergeCell ref="A3:A5"/>
    <mergeCell ref="B3:H3"/>
    <mergeCell ref="I3:O3"/>
    <mergeCell ref="B4:B5"/>
    <mergeCell ref="C4:C5"/>
    <mergeCell ref="D4:D5"/>
    <mergeCell ref="E4:F4"/>
    <mergeCell ref="G4:H4"/>
    <mergeCell ref="I4:I5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6.5"/>
  <cols>
    <col min="1" max="3" width="7.25" customWidth="1"/>
    <col min="4" max="6" width="11.25" customWidth="1"/>
    <col min="7" max="7" width="35.625" customWidth="1"/>
  </cols>
  <sheetData>
    <row r="1" spans="1:7">
      <c r="A1" s="92" t="s">
        <v>135</v>
      </c>
      <c r="B1" s="1"/>
      <c r="C1" s="1"/>
      <c r="D1" s="1"/>
      <c r="E1" s="1"/>
      <c r="F1" s="1"/>
      <c r="G1" s="1"/>
    </row>
    <row r="2" spans="1:7" ht="22.5" customHeight="1">
      <c r="A2" s="93" t="s">
        <v>136</v>
      </c>
      <c r="B2" s="94"/>
      <c r="C2" s="95"/>
      <c r="D2" s="93" t="s">
        <v>6</v>
      </c>
      <c r="E2" s="95"/>
      <c r="F2" s="78" t="s">
        <v>56</v>
      </c>
      <c r="G2" s="78" t="s">
        <v>57</v>
      </c>
    </row>
    <row r="3" spans="1:7" ht="22.5" customHeight="1">
      <c r="A3" s="84" t="s">
        <v>3</v>
      </c>
      <c r="B3" s="84" t="s">
        <v>4</v>
      </c>
      <c r="C3" s="84" t="s">
        <v>5</v>
      </c>
      <c r="D3" s="84" t="s">
        <v>58</v>
      </c>
      <c r="E3" s="84" t="s">
        <v>59</v>
      </c>
      <c r="F3" s="83"/>
      <c r="G3" s="83"/>
    </row>
    <row r="4" spans="1:7" ht="54.75" customHeight="1">
      <c r="A4" s="46" t="s">
        <v>111</v>
      </c>
      <c r="B4" s="46" t="s">
        <v>111</v>
      </c>
      <c r="C4" s="46" t="s">
        <v>137</v>
      </c>
      <c r="D4" s="3">
        <v>26400000</v>
      </c>
      <c r="E4" s="3">
        <v>26400000</v>
      </c>
      <c r="F4" s="39">
        <v>0</v>
      </c>
      <c r="G4" s="2" t="s">
        <v>138</v>
      </c>
    </row>
    <row r="5" spans="1:7" ht="35.25" customHeight="1">
      <c r="A5" s="47" t="s">
        <v>139</v>
      </c>
      <c r="B5" s="47" t="s">
        <v>113</v>
      </c>
      <c r="C5" s="47" t="s">
        <v>140</v>
      </c>
      <c r="D5" s="5">
        <v>7802000</v>
      </c>
      <c r="E5" s="5">
        <v>7802000</v>
      </c>
      <c r="F5" s="40">
        <v>0</v>
      </c>
      <c r="G5" s="4" t="s">
        <v>141</v>
      </c>
    </row>
    <row r="6" spans="1:7" ht="38.25" customHeight="1">
      <c r="A6" s="47" t="s">
        <v>139</v>
      </c>
      <c r="B6" s="47" t="s">
        <v>113</v>
      </c>
      <c r="C6" s="47" t="s">
        <v>140</v>
      </c>
      <c r="D6" s="5">
        <v>145081000</v>
      </c>
      <c r="E6" s="5">
        <v>145081000</v>
      </c>
      <c r="F6" s="40">
        <v>0</v>
      </c>
      <c r="G6" s="4" t="s">
        <v>142</v>
      </c>
    </row>
    <row r="7" spans="1:7" ht="55.5" customHeight="1">
      <c r="A7" s="47" t="s">
        <v>139</v>
      </c>
      <c r="B7" s="47" t="s">
        <v>113</v>
      </c>
      <c r="C7" s="47" t="s">
        <v>143</v>
      </c>
      <c r="D7" s="5">
        <v>2400000</v>
      </c>
      <c r="E7" s="5">
        <v>2400000</v>
      </c>
      <c r="F7" s="40">
        <v>0</v>
      </c>
      <c r="G7" s="4" t="s">
        <v>144</v>
      </c>
    </row>
    <row r="8" spans="1:7" ht="45" customHeight="1">
      <c r="A8" s="47" t="s">
        <v>139</v>
      </c>
      <c r="B8" s="47" t="s">
        <v>113</v>
      </c>
      <c r="C8" s="47" t="s">
        <v>143</v>
      </c>
      <c r="D8" s="5">
        <v>2400000</v>
      </c>
      <c r="E8" s="5">
        <v>2400000</v>
      </c>
      <c r="F8" s="40">
        <v>0</v>
      </c>
      <c r="G8" s="4" t="s">
        <v>145</v>
      </c>
    </row>
    <row r="9" spans="1:7" ht="42.75" customHeight="1">
      <c r="A9" s="47" t="s">
        <v>146</v>
      </c>
      <c r="B9" s="47" t="s">
        <v>17</v>
      </c>
      <c r="C9" s="47" t="s">
        <v>147</v>
      </c>
      <c r="D9" s="5">
        <v>9000000</v>
      </c>
      <c r="E9" s="5">
        <v>9000000</v>
      </c>
      <c r="F9" s="40">
        <v>0</v>
      </c>
      <c r="G9" s="4" t="s">
        <v>148</v>
      </c>
    </row>
    <row r="10" spans="1:7" ht="37.5" customHeight="1">
      <c r="A10" s="47" t="s">
        <v>122</v>
      </c>
      <c r="B10" s="47" t="s">
        <v>122</v>
      </c>
      <c r="C10" s="47" t="s">
        <v>123</v>
      </c>
      <c r="D10" s="5">
        <v>2000000</v>
      </c>
      <c r="E10" s="5">
        <v>2000000</v>
      </c>
      <c r="F10" s="40">
        <v>0</v>
      </c>
      <c r="G10" s="4" t="s">
        <v>149</v>
      </c>
    </row>
    <row r="11" spans="1:7" ht="33" customHeight="1">
      <c r="A11" s="47" t="s">
        <v>24</v>
      </c>
      <c r="B11" s="47" t="s">
        <v>24</v>
      </c>
      <c r="C11" s="47" t="s">
        <v>124</v>
      </c>
      <c r="D11" s="5">
        <v>24503459</v>
      </c>
      <c r="E11" s="5">
        <v>24840193</v>
      </c>
      <c r="F11" s="40">
        <v>336734</v>
      </c>
      <c r="G11" s="4" t="s">
        <v>150</v>
      </c>
    </row>
    <row r="12" spans="1:7" ht="33.75" customHeight="1">
      <c r="A12" s="47" t="s">
        <v>24</v>
      </c>
      <c r="B12" s="47" t="s">
        <v>24</v>
      </c>
      <c r="C12" s="47" t="s">
        <v>151</v>
      </c>
      <c r="D12" s="5">
        <v>0</v>
      </c>
      <c r="E12" s="5">
        <v>0</v>
      </c>
      <c r="F12" s="40">
        <v>0</v>
      </c>
      <c r="G12" s="4" t="s">
        <v>152</v>
      </c>
    </row>
    <row r="13" spans="1:7" ht="53.25" customHeight="1">
      <c r="A13" s="47" t="s">
        <v>24</v>
      </c>
      <c r="B13" s="47" t="s">
        <v>24</v>
      </c>
      <c r="C13" s="47" t="s">
        <v>27</v>
      </c>
      <c r="D13" s="5">
        <v>1476751</v>
      </c>
      <c r="E13" s="5">
        <v>6543125</v>
      </c>
      <c r="F13" s="40">
        <v>5066374</v>
      </c>
      <c r="G13" s="4" t="s">
        <v>153</v>
      </c>
    </row>
    <row r="14" spans="1:7" ht="57" customHeight="1">
      <c r="A14" s="47" t="s">
        <v>29</v>
      </c>
      <c r="B14" s="47" t="s">
        <v>29</v>
      </c>
      <c r="C14" s="47" t="s">
        <v>30</v>
      </c>
      <c r="D14" s="5">
        <v>26790</v>
      </c>
      <c r="E14" s="5">
        <v>27682</v>
      </c>
      <c r="F14" s="40">
        <v>892</v>
      </c>
      <c r="G14" s="4" t="s">
        <v>154</v>
      </c>
    </row>
    <row r="15" spans="1:7" ht="48.75" customHeight="1">
      <c r="A15" s="47" t="s">
        <v>29</v>
      </c>
      <c r="B15" s="47" t="s">
        <v>29</v>
      </c>
      <c r="C15" s="47" t="s">
        <v>33</v>
      </c>
      <c r="D15" s="5">
        <v>1920000</v>
      </c>
      <c r="E15" s="5">
        <v>1920000</v>
      </c>
      <c r="F15" s="40">
        <v>0</v>
      </c>
      <c r="G15" s="4" t="s">
        <v>155</v>
      </c>
    </row>
    <row r="16" spans="1:7">
      <c r="A16" s="96" t="s">
        <v>50</v>
      </c>
      <c r="B16" s="97"/>
      <c r="C16" s="98"/>
      <c r="D16" s="99">
        <v>223010000</v>
      </c>
      <c r="E16" s="99">
        <v>228414000</v>
      </c>
      <c r="F16" s="99">
        <v>5404000</v>
      </c>
      <c r="G16" s="100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</sheetData>
  <mergeCells count="5">
    <mergeCell ref="A2:C2"/>
    <mergeCell ref="D2:E2"/>
    <mergeCell ref="F2:F3"/>
    <mergeCell ref="G2:G3"/>
    <mergeCell ref="A16:C1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RowHeight="16.5"/>
  <cols>
    <col min="1" max="3" width="7.5" customWidth="1"/>
    <col min="4" max="6" width="11" customWidth="1"/>
    <col min="7" max="7" width="35.625" customWidth="1"/>
  </cols>
  <sheetData>
    <row r="1" spans="1:7">
      <c r="A1" s="101" t="s">
        <v>156</v>
      </c>
      <c r="B1" s="1"/>
      <c r="C1" s="1"/>
      <c r="D1" s="1"/>
      <c r="E1" s="1"/>
      <c r="F1" s="1"/>
      <c r="G1" s="1"/>
    </row>
    <row r="2" spans="1:7">
      <c r="A2" s="93" t="s">
        <v>55</v>
      </c>
      <c r="B2" s="94"/>
      <c r="C2" s="95"/>
      <c r="D2" s="93" t="s">
        <v>6</v>
      </c>
      <c r="E2" s="95"/>
      <c r="F2" s="78" t="s">
        <v>56</v>
      </c>
      <c r="G2" s="78" t="s">
        <v>57</v>
      </c>
    </row>
    <row r="3" spans="1:7">
      <c r="A3" s="84" t="s">
        <v>3</v>
      </c>
      <c r="B3" s="84" t="s">
        <v>4</v>
      </c>
      <c r="C3" s="84" t="s">
        <v>5</v>
      </c>
      <c r="D3" s="84" t="s">
        <v>58</v>
      </c>
      <c r="E3" s="84" t="s">
        <v>59</v>
      </c>
      <c r="F3" s="83"/>
      <c r="G3" s="83"/>
    </row>
    <row r="4" spans="1:7" ht="266.25" customHeight="1">
      <c r="A4" s="46" t="s">
        <v>14</v>
      </c>
      <c r="B4" s="46" t="s">
        <v>15</v>
      </c>
      <c r="C4" s="46" t="s">
        <v>16</v>
      </c>
      <c r="D4" s="3">
        <v>111602200</v>
      </c>
      <c r="E4" s="3">
        <v>111602200</v>
      </c>
      <c r="F4" s="39">
        <v>0</v>
      </c>
      <c r="G4" s="102" t="s">
        <v>157</v>
      </c>
    </row>
    <row r="5" spans="1:7" ht="51.75" customHeight="1">
      <c r="A5" s="47" t="s">
        <v>14</v>
      </c>
      <c r="B5" s="47" t="s">
        <v>15</v>
      </c>
      <c r="C5" s="47" t="s">
        <v>19</v>
      </c>
      <c r="D5" s="5">
        <v>3360000</v>
      </c>
      <c r="E5" s="5">
        <v>3360000</v>
      </c>
      <c r="F5" s="40">
        <v>0</v>
      </c>
      <c r="G5" s="4" t="s">
        <v>158</v>
      </c>
    </row>
    <row r="6" spans="1:7" ht="213.75">
      <c r="A6" s="47" t="s">
        <v>14</v>
      </c>
      <c r="B6" s="47" t="s">
        <v>15</v>
      </c>
      <c r="C6" s="47" t="s">
        <v>19</v>
      </c>
      <c r="D6" s="5">
        <v>11164800</v>
      </c>
      <c r="E6" s="5">
        <v>11164800</v>
      </c>
      <c r="F6" s="40">
        <v>0</v>
      </c>
      <c r="G6" s="33" t="s">
        <v>159</v>
      </c>
    </row>
    <row r="7" spans="1:7" ht="22.5">
      <c r="A7" s="47" t="s">
        <v>14</v>
      </c>
      <c r="B7" s="47" t="s">
        <v>15</v>
      </c>
      <c r="C7" s="47" t="s">
        <v>19</v>
      </c>
      <c r="D7" s="5">
        <v>2400000</v>
      </c>
      <c r="E7" s="5">
        <v>2400000</v>
      </c>
      <c r="F7" s="40">
        <v>0</v>
      </c>
      <c r="G7" s="4" t="s">
        <v>144</v>
      </c>
    </row>
    <row r="8" spans="1:7" ht="22.5">
      <c r="A8" s="47" t="s">
        <v>14</v>
      </c>
      <c r="B8" s="47" t="s">
        <v>15</v>
      </c>
      <c r="C8" s="47" t="s">
        <v>19</v>
      </c>
      <c r="D8" s="5">
        <v>2400000</v>
      </c>
      <c r="E8" s="5">
        <v>2400000</v>
      </c>
      <c r="F8" s="40">
        <v>0</v>
      </c>
      <c r="G8" s="4" t="s">
        <v>145</v>
      </c>
    </row>
    <row r="9" spans="1:7" ht="286.5" customHeight="1">
      <c r="A9" s="47" t="s">
        <v>14</v>
      </c>
      <c r="B9" s="47" t="s">
        <v>15</v>
      </c>
      <c r="C9" s="47" t="s">
        <v>19</v>
      </c>
      <c r="D9" s="5">
        <v>8864380</v>
      </c>
      <c r="E9" s="5">
        <v>8864380</v>
      </c>
      <c r="F9" s="40">
        <v>0</v>
      </c>
      <c r="G9" s="33" t="s">
        <v>160</v>
      </c>
    </row>
    <row r="10" spans="1:7" ht="33" customHeight="1">
      <c r="A10" s="47" t="s">
        <v>14</v>
      </c>
      <c r="B10" s="47" t="s">
        <v>15</v>
      </c>
      <c r="C10" s="47" t="s">
        <v>19</v>
      </c>
      <c r="D10" s="5">
        <v>1200000</v>
      </c>
      <c r="E10" s="5">
        <v>1200000</v>
      </c>
      <c r="F10" s="40">
        <v>0</v>
      </c>
      <c r="G10" s="4" t="s">
        <v>161</v>
      </c>
    </row>
    <row r="11" spans="1:7" ht="409.5" customHeight="1">
      <c r="A11" s="47" t="s">
        <v>14</v>
      </c>
      <c r="B11" s="47" t="s">
        <v>162</v>
      </c>
      <c r="C11" s="47" t="s">
        <v>163</v>
      </c>
      <c r="D11" s="5">
        <v>11950460</v>
      </c>
      <c r="E11" s="5">
        <v>11950460</v>
      </c>
      <c r="F11" s="40">
        <v>0</v>
      </c>
      <c r="G11" s="103" t="s">
        <v>164</v>
      </c>
    </row>
    <row r="12" spans="1:7" ht="92.25" customHeight="1">
      <c r="A12" s="47" t="s">
        <v>14</v>
      </c>
      <c r="B12" s="47" t="s">
        <v>15</v>
      </c>
      <c r="C12" s="47" t="s">
        <v>165</v>
      </c>
      <c r="D12" s="5">
        <v>5997480</v>
      </c>
      <c r="E12" s="5">
        <v>5997480</v>
      </c>
      <c r="F12" s="40">
        <v>0</v>
      </c>
      <c r="G12" s="4" t="s">
        <v>166</v>
      </c>
    </row>
    <row r="13" spans="1:7" ht="106.5" customHeight="1">
      <c r="A13" s="47" t="s">
        <v>14</v>
      </c>
      <c r="B13" s="47" t="s">
        <v>15</v>
      </c>
      <c r="C13" s="47" t="s">
        <v>165</v>
      </c>
      <c r="D13" s="5">
        <v>3731360</v>
      </c>
      <c r="E13" s="5">
        <v>3731360</v>
      </c>
      <c r="F13" s="40">
        <v>0</v>
      </c>
      <c r="G13" s="4" t="s">
        <v>167</v>
      </c>
    </row>
    <row r="14" spans="1:7" ht="126.75" customHeight="1">
      <c r="A14" s="47" t="s">
        <v>14</v>
      </c>
      <c r="B14" s="47" t="s">
        <v>15</v>
      </c>
      <c r="C14" s="47" t="s">
        <v>165</v>
      </c>
      <c r="D14" s="5">
        <v>270840</v>
      </c>
      <c r="E14" s="5">
        <v>270840</v>
      </c>
      <c r="F14" s="40">
        <v>0</v>
      </c>
      <c r="G14" s="4" t="s">
        <v>168</v>
      </c>
    </row>
    <row r="15" spans="1:7" ht="121.5" customHeight="1">
      <c r="A15" s="47" t="s">
        <v>14</v>
      </c>
      <c r="B15" s="47" t="s">
        <v>15</v>
      </c>
      <c r="C15" s="47" t="s">
        <v>165</v>
      </c>
      <c r="D15" s="5">
        <v>1132160</v>
      </c>
      <c r="E15" s="5">
        <v>1132160</v>
      </c>
      <c r="F15" s="40">
        <v>0</v>
      </c>
      <c r="G15" s="4" t="s">
        <v>169</v>
      </c>
    </row>
    <row r="16" spans="1:7" ht="104.25" customHeight="1">
      <c r="A16" s="47" t="s">
        <v>14</v>
      </c>
      <c r="B16" s="47" t="s">
        <v>15</v>
      </c>
      <c r="C16" s="47" t="s">
        <v>165</v>
      </c>
      <c r="D16" s="5">
        <v>964160</v>
      </c>
      <c r="E16" s="5">
        <v>964160</v>
      </c>
      <c r="F16" s="40">
        <v>0</v>
      </c>
      <c r="G16" s="4" t="s">
        <v>170</v>
      </c>
    </row>
    <row r="17" spans="1:7" ht="56.25">
      <c r="A17" s="47" t="s">
        <v>14</v>
      </c>
      <c r="B17" s="47" t="s">
        <v>15</v>
      </c>
      <c r="C17" s="47" t="s">
        <v>120</v>
      </c>
      <c r="D17" s="5">
        <v>560000</v>
      </c>
      <c r="E17" s="5">
        <v>560000</v>
      </c>
      <c r="F17" s="40">
        <v>0</v>
      </c>
      <c r="G17" s="4" t="s">
        <v>171</v>
      </c>
    </row>
    <row r="18" spans="1:7" ht="22.5">
      <c r="A18" s="47" t="s">
        <v>14</v>
      </c>
      <c r="B18" s="47" t="s">
        <v>25</v>
      </c>
      <c r="C18" s="47" t="s">
        <v>26</v>
      </c>
      <c r="D18" s="5">
        <v>500000</v>
      </c>
      <c r="E18" s="5">
        <v>500000</v>
      </c>
      <c r="F18" s="40">
        <v>0</v>
      </c>
      <c r="G18" s="4" t="s">
        <v>172</v>
      </c>
    </row>
    <row r="19" spans="1:7" ht="56.25">
      <c r="A19" s="47" t="s">
        <v>14</v>
      </c>
      <c r="B19" s="47" t="s">
        <v>25</v>
      </c>
      <c r="C19" s="47" t="s">
        <v>28</v>
      </c>
      <c r="D19" s="5">
        <v>760000</v>
      </c>
      <c r="E19" s="5">
        <v>760000</v>
      </c>
      <c r="F19" s="40">
        <v>0</v>
      </c>
      <c r="G19" s="4" t="s">
        <v>173</v>
      </c>
    </row>
    <row r="20" spans="1:7">
      <c r="A20" s="47" t="s">
        <v>14</v>
      </c>
      <c r="B20" s="47" t="s">
        <v>31</v>
      </c>
      <c r="C20" s="47" t="s">
        <v>32</v>
      </c>
      <c r="D20" s="5">
        <v>700000</v>
      </c>
      <c r="E20" s="5">
        <v>1000000</v>
      </c>
      <c r="F20" s="40">
        <v>300000</v>
      </c>
      <c r="G20" s="4" t="s">
        <v>174</v>
      </c>
    </row>
    <row r="21" spans="1:7" ht="105" customHeight="1">
      <c r="A21" s="47" t="s">
        <v>14</v>
      </c>
      <c r="B21" s="47" t="s">
        <v>31</v>
      </c>
      <c r="C21" s="47" t="s">
        <v>34</v>
      </c>
      <c r="D21" s="5">
        <v>3977000</v>
      </c>
      <c r="E21" s="5">
        <v>3857000</v>
      </c>
      <c r="F21" s="40">
        <v>-120000</v>
      </c>
      <c r="G21" s="33" t="s">
        <v>175</v>
      </c>
    </row>
    <row r="22" spans="1:7" ht="117.75" customHeight="1">
      <c r="A22" s="47" t="s">
        <v>14</v>
      </c>
      <c r="B22" s="47" t="s">
        <v>31</v>
      </c>
      <c r="C22" s="47" t="s">
        <v>36</v>
      </c>
      <c r="D22" s="5">
        <v>2080000</v>
      </c>
      <c r="E22" s="5">
        <v>2580000</v>
      </c>
      <c r="F22" s="40">
        <v>500000</v>
      </c>
      <c r="G22" s="4" t="s">
        <v>176</v>
      </c>
    </row>
    <row r="23" spans="1:7" ht="79.5" customHeight="1">
      <c r="A23" s="47" t="s">
        <v>14</v>
      </c>
      <c r="B23" s="47" t="s">
        <v>31</v>
      </c>
      <c r="C23" s="47" t="s">
        <v>37</v>
      </c>
      <c r="D23" s="5">
        <v>1160480</v>
      </c>
      <c r="E23" s="5">
        <v>1280480</v>
      </c>
      <c r="F23" s="40">
        <v>120000</v>
      </c>
      <c r="G23" s="33" t="s">
        <v>177</v>
      </c>
    </row>
    <row r="24" spans="1:7" ht="63" customHeight="1">
      <c r="A24" s="47" t="s">
        <v>14</v>
      </c>
      <c r="B24" s="47" t="s">
        <v>31</v>
      </c>
      <c r="C24" s="47" t="s">
        <v>128</v>
      </c>
      <c r="D24" s="5">
        <v>550000</v>
      </c>
      <c r="E24" s="5">
        <v>1250000</v>
      </c>
      <c r="F24" s="40">
        <v>700000</v>
      </c>
      <c r="G24" s="4" t="s">
        <v>178</v>
      </c>
    </row>
    <row r="25" spans="1:7" ht="135" customHeight="1">
      <c r="A25" s="47" t="s">
        <v>14</v>
      </c>
      <c r="B25" s="47" t="s">
        <v>31</v>
      </c>
      <c r="C25" s="47" t="s">
        <v>38</v>
      </c>
      <c r="D25" s="5">
        <v>1396000</v>
      </c>
      <c r="E25" s="5">
        <v>1900000</v>
      </c>
      <c r="F25" s="40">
        <v>504000</v>
      </c>
      <c r="G25" s="4" t="s">
        <v>179</v>
      </c>
    </row>
    <row r="26" spans="1:7" ht="22.5">
      <c r="A26" s="47" t="s">
        <v>39</v>
      </c>
      <c r="B26" s="47" t="s">
        <v>40</v>
      </c>
      <c r="C26" s="47" t="s">
        <v>40</v>
      </c>
      <c r="D26" s="5">
        <v>0</v>
      </c>
      <c r="E26" s="5">
        <v>0</v>
      </c>
      <c r="F26" s="40">
        <v>0</v>
      </c>
      <c r="G26" s="4" t="s">
        <v>180</v>
      </c>
    </row>
    <row r="27" spans="1:7" ht="27.75" customHeight="1">
      <c r="A27" s="47" t="s">
        <v>39</v>
      </c>
      <c r="B27" s="47" t="s">
        <v>40</v>
      </c>
      <c r="C27" s="47" t="s">
        <v>41</v>
      </c>
      <c r="D27" s="5">
        <v>3000000</v>
      </c>
      <c r="E27" s="5">
        <v>6000000</v>
      </c>
      <c r="F27" s="40">
        <v>3000000</v>
      </c>
      <c r="G27" s="4" t="s">
        <v>181</v>
      </c>
    </row>
    <row r="28" spans="1:7" ht="73.5" customHeight="1">
      <c r="A28" s="47" t="s">
        <v>39</v>
      </c>
      <c r="B28" s="47" t="s">
        <v>40</v>
      </c>
      <c r="C28" s="47" t="s">
        <v>42</v>
      </c>
      <c r="D28" s="5">
        <v>5500000</v>
      </c>
      <c r="E28" s="5">
        <v>5500000</v>
      </c>
      <c r="F28" s="40">
        <v>0</v>
      </c>
      <c r="G28" s="4" t="s">
        <v>182</v>
      </c>
    </row>
    <row r="29" spans="1:7">
      <c r="A29" s="47" t="s">
        <v>130</v>
      </c>
      <c r="B29" s="47" t="s">
        <v>31</v>
      </c>
      <c r="C29" s="47" t="s">
        <v>131</v>
      </c>
      <c r="D29" s="5">
        <v>1500000</v>
      </c>
      <c r="E29" s="5">
        <v>1752000</v>
      </c>
      <c r="F29" s="40">
        <v>252000</v>
      </c>
      <c r="G29" s="4" t="s">
        <v>183</v>
      </c>
    </row>
    <row r="30" spans="1:7" ht="146.25">
      <c r="A30" s="47" t="s">
        <v>130</v>
      </c>
      <c r="B30" s="47" t="s">
        <v>130</v>
      </c>
      <c r="C30" s="47" t="s">
        <v>184</v>
      </c>
      <c r="D30" s="5">
        <v>11452000</v>
      </c>
      <c r="E30" s="5">
        <v>12100000</v>
      </c>
      <c r="F30" s="40">
        <v>648000</v>
      </c>
      <c r="G30" s="33" t="s">
        <v>185</v>
      </c>
    </row>
    <row r="31" spans="1:7" ht="67.5">
      <c r="A31" s="47" t="s">
        <v>130</v>
      </c>
      <c r="B31" s="47" t="s">
        <v>130</v>
      </c>
      <c r="C31" s="47" t="s">
        <v>186</v>
      </c>
      <c r="D31" s="5">
        <v>9600000</v>
      </c>
      <c r="E31" s="5">
        <v>10876000</v>
      </c>
      <c r="F31" s="40">
        <v>1276000</v>
      </c>
      <c r="G31" s="4" t="s">
        <v>187</v>
      </c>
    </row>
    <row r="32" spans="1:7" ht="90">
      <c r="A32" s="47" t="s">
        <v>130</v>
      </c>
      <c r="B32" s="47" t="s">
        <v>130</v>
      </c>
      <c r="C32" s="47" t="s">
        <v>130</v>
      </c>
      <c r="D32" s="5">
        <v>2433000</v>
      </c>
      <c r="E32" s="5">
        <v>2900680</v>
      </c>
      <c r="F32" s="40">
        <v>467680</v>
      </c>
      <c r="G32" s="33" t="s">
        <v>188</v>
      </c>
    </row>
    <row r="33" spans="1:7" ht="33.75">
      <c r="A33" s="47" t="s">
        <v>130</v>
      </c>
      <c r="B33" s="47" t="s">
        <v>130</v>
      </c>
      <c r="C33" s="47" t="s">
        <v>189</v>
      </c>
      <c r="D33" s="5">
        <v>12803680</v>
      </c>
      <c r="E33" s="5">
        <v>10560000</v>
      </c>
      <c r="F33" s="40">
        <v>-2243680</v>
      </c>
      <c r="G33" s="4" t="s">
        <v>190</v>
      </c>
    </row>
    <row r="34" spans="1:7">
      <c r="A34" s="47" t="s">
        <v>47</v>
      </c>
      <c r="B34" s="47" t="s">
        <v>47</v>
      </c>
      <c r="C34" s="47" t="s">
        <v>47</v>
      </c>
      <c r="D34" s="5">
        <v>0</v>
      </c>
      <c r="E34" s="5">
        <v>0</v>
      </c>
      <c r="F34" s="40">
        <v>0</v>
      </c>
      <c r="G34" s="4" t="s">
        <v>35</v>
      </c>
    </row>
    <row r="35" spans="1:7" ht="22.5">
      <c r="A35" s="47" t="s">
        <v>48</v>
      </c>
      <c r="B35" s="47" t="s">
        <v>48</v>
      </c>
      <c r="C35" s="47" t="s">
        <v>49</v>
      </c>
      <c r="D35" s="5">
        <v>0</v>
      </c>
      <c r="E35" s="5">
        <v>0</v>
      </c>
      <c r="F35" s="40">
        <v>0</v>
      </c>
      <c r="G35" s="4" t="s">
        <v>35</v>
      </c>
    </row>
    <row r="36" spans="1:7">
      <c r="A36" s="96" t="s">
        <v>50</v>
      </c>
      <c r="B36" s="97"/>
      <c r="C36" s="98"/>
      <c r="D36" s="99">
        <v>223010000</v>
      </c>
      <c r="E36" s="99">
        <v>228414000</v>
      </c>
      <c r="F36" s="99">
        <v>5404000</v>
      </c>
      <c r="G36" s="100"/>
    </row>
  </sheetData>
  <mergeCells count="5">
    <mergeCell ref="A2:C2"/>
    <mergeCell ref="D2:E2"/>
    <mergeCell ref="F2:F3"/>
    <mergeCell ref="G2:G3"/>
    <mergeCell ref="A36:C3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sqref="A1:O1"/>
    </sheetView>
  </sheetViews>
  <sheetFormatPr defaultRowHeight="13.5"/>
  <cols>
    <col min="1" max="1" width="5" style="1" customWidth="1"/>
    <col min="2" max="4" width="7.75" style="1" customWidth="1"/>
    <col min="5" max="7" width="10" style="1" customWidth="1"/>
    <col min="8" max="8" width="6.875" style="1" customWidth="1"/>
    <col min="9" max="11" width="7.75" style="1" customWidth="1"/>
    <col min="12" max="14" width="10" style="1" customWidth="1"/>
    <col min="15" max="15" width="6.875" style="1" customWidth="1"/>
    <col min="16" max="16" width="9" style="1"/>
    <col min="17" max="18" width="11.5" style="1" bestFit="1" customWidth="1"/>
    <col min="19" max="16384" width="9" style="1"/>
  </cols>
  <sheetData>
    <row r="1" spans="1:18" ht="22.5" customHeight="1">
      <c r="A1" s="104" t="s">
        <v>191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8" ht="13.5" customHeight="1">
      <c r="A2" s="105" t="s">
        <v>192</v>
      </c>
    </row>
    <row r="3" spans="1:18" ht="13.5" customHeight="1">
      <c r="A3" s="76" t="s">
        <v>0</v>
      </c>
      <c r="B3" s="96" t="s">
        <v>1</v>
      </c>
      <c r="C3" s="97"/>
      <c r="D3" s="97"/>
      <c r="E3" s="97"/>
      <c r="F3" s="97"/>
      <c r="G3" s="97"/>
      <c r="H3" s="98"/>
      <c r="I3" s="96" t="s">
        <v>2</v>
      </c>
      <c r="J3" s="97"/>
      <c r="K3" s="97"/>
      <c r="L3" s="97"/>
      <c r="M3" s="97"/>
      <c r="N3" s="97"/>
      <c r="O3" s="98"/>
    </row>
    <row r="4" spans="1:18" ht="13.5" customHeight="1">
      <c r="A4" s="106"/>
      <c r="B4" s="76" t="s">
        <v>3</v>
      </c>
      <c r="C4" s="76" t="s">
        <v>4</v>
      </c>
      <c r="D4" s="76" t="s">
        <v>5</v>
      </c>
      <c r="E4" s="96" t="s">
        <v>6</v>
      </c>
      <c r="F4" s="98"/>
      <c r="G4" s="96" t="s">
        <v>7</v>
      </c>
      <c r="H4" s="98"/>
      <c r="I4" s="76" t="s">
        <v>3</v>
      </c>
      <c r="J4" s="76" t="s">
        <v>4</v>
      </c>
      <c r="K4" s="76" t="s">
        <v>5</v>
      </c>
      <c r="L4" s="96" t="s">
        <v>6</v>
      </c>
      <c r="M4" s="98"/>
      <c r="N4" s="96" t="s">
        <v>7</v>
      </c>
      <c r="O4" s="98"/>
    </row>
    <row r="5" spans="1:18" ht="13.5" customHeight="1">
      <c r="A5" s="77"/>
      <c r="B5" s="77"/>
      <c r="C5" s="77"/>
      <c r="D5" s="77"/>
      <c r="E5" s="51" t="s">
        <v>193</v>
      </c>
      <c r="F5" s="51" t="s">
        <v>194</v>
      </c>
      <c r="G5" s="51" t="s">
        <v>10</v>
      </c>
      <c r="H5" s="51" t="s">
        <v>11</v>
      </c>
      <c r="I5" s="77"/>
      <c r="J5" s="77"/>
      <c r="K5" s="77"/>
      <c r="L5" s="51" t="s">
        <v>193</v>
      </c>
      <c r="M5" s="51" t="s">
        <v>194</v>
      </c>
      <c r="N5" s="51" t="s">
        <v>10</v>
      </c>
      <c r="O5" s="51" t="s">
        <v>11</v>
      </c>
    </row>
    <row r="6" spans="1:18" ht="16.5" customHeight="1">
      <c r="A6" s="8">
        <v>1</v>
      </c>
      <c r="B6" s="42" t="s">
        <v>111</v>
      </c>
      <c r="C6" s="42" t="s">
        <v>111</v>
      </c>
      <c r="D6" s="85" t="s">
        <v>112</v>
      </c>
      <c r="E6" s="107">
        <v>13200000</v>
      </c>
      <c r="F6" s="107">
        <v>13200000</v>
      </c>
      <c r="G6" s="14">
        <f>F6-E6</f>
        <v>0</v>
      </c>
      <c r="H6" s="17">
        <f>(G6/E6*100)</f>
        <v>0</v>
      </c>
      <c r="I6" s="60" t="s">
        <v>14</v>
      </c>
      <c r="J6" s="60" t="s">
        <v>15</v>
      </c>
      <c r="K6" s="42" t="s">
        <v>16</v>
      </c>
      <c r="L6" s="108">
        <v>111949000</v>
      </c>
      <c r="M6" s="108">
        <v>111949000</v>
      </c>
      <c r="N6" s="14">
        <f>M6-L6</f>
        <v>0</v>
      </c>
      <c r="O6" s="17">
        <f>(N6/L6*100)</f>
        <v>0</v>
      </c>
    </row>
    <row r="7" spans="1:18" ht="16.5" customHeight="1">
      <c r="A7" s="10">
        <v>2</v>
      </c>
      <c r="B7" s="60" t="s">
        <v>113</v>
      </c>
      <c r="C7" s="60" t="s">
        <v>113</v>
      </c>
      <c r="D7" s="109" t="s">
        <v>195</v>
      </c>
      <c r="E7" s="110">
        <v>7890000</v>
      </c>
      <c r="F7" s="110">
        <v>7890000</v>
      </c>
      <c r="G7" s="14">
        <f t="shared" ref="G7:G29" si="0">F7-E7</f>
        <v>0</v>
      </c>
      <c r="H7" s="17">
        <f t="shared" ref="H7:H29" si="1">(G7/E7*100)</f>
        <v>0</v>
      </c>
      <c r="I7" s="62"/>
      <c r="J7" s="62"/>
      <c r="K7" s="49" t="s">
        <v>19</v>
      </c>
      <c r="L7" s="111">
        <v>26950590</v>
      </c>
      <c r="M7" s="111">
        <v>26950590</v>
      </c>
      <c r="N7" s="14">
        <f t="shared" ref="N7:N29" si="2">M7-L7</f>
        <v>0</v>
      </c>
      <c r="O7" s="17">
        <f t="shared" ref="O7:O29" si="3">(N7/L7*100)</f>
        <v>0</v>
      </c>
      <c r="Q7" s="112"/>
      <c r="R7" s="112"/>
    </row>
    <row r="8" spans="1:18" ht="16.5" customHeight="1">
      <c r="A8" s="10">
        <v>3</v>
      </c>
      <c r="B8" s="62"/>
      <c r="C8" s="62"/>
      <c r="D8" s="113" t="s">
        <v>196</v>
      </c>
      <c r="E8" s="110">
        <v>160370000</v>
      </c>
      <c r="F8" s="110">
        <v>160370000</v>
      </c>
      <c r="G8" s="14">
        <f t="shared" si="0"/>
        <v>0</v>
      </c>
      <c r="H8" s="17">
        <f t="shared" si="1"/>
        <v>0</v>
      </c>
      <c r="I8" s="62"/>
      <c r="J8" s="62"/>
      <c r="K8" s="49" t="s">
        <v>163</v>
      </c>
      <c r="L8" s="111">
        <v>11575130</v>
      </c>
      <c r="M8" s="111">
        <v>11575130</v>
      </c>
      <c r="N8" s="14">
        <f t="shared" si="2"/>
        <v>0</v>
      </c>
      <c r="O8" s="17">
        <f t="shared" si="3"/>
        <v>0</v>
      </c>
    </row>
    <row r="9" spans="1:18" ht="16.5" customHeight="1">
      <c r="A9" s="10">
        <v>4</v>
      </c>
      <c r="B9" s="62"/>
      <c r="C9" s="62"/>
      <c r="D9" s="86" t="s">
        <v>197</v>
      </c>
      <c r="E9" s="110">
        <v>2400000</v>
      </c>
      <c r="F9" s="110">
        <v>2400000</v>
      </c>
      <c r="G9" s="14">
        <f t="shared" si="0"/>
        <v>0</v>
      </c>
      <c r="H9" s="17">
        <f t="shared" si="1"/>
        <v>0</v>
      </c>
      <c r="I9" s="62"/>
      <c r="J9" s="62"/>
      <c r="K9" s="49" t="s">
        <v>118</v>
      </c>
      <c r="L9" s="111">
        <v>11793000</v>
      </c>
      <c r="M9" s="111">
        <v>11793000</v>
      </c>
      <c r="N9" s="14">
        <f t="shared" si="2"/>
        <v>0</v>
      </c>
      <c r="O9" s="17">
        <f t="shared" si="3"/>
        <v>0</v>
      </c>
    </row>
    <row r="10" spans="1:18" ht="16.5" customHeight="1">
      <c r="A10" s="10">
        <v>5</v>
      </c>
      <c r="B10" s="61"/>
      <c r="C10" s="61"/>
      <c r="D10" s="86" t="s">
        <v>198</v>
      </c>
      <c r="E10" s="110">
        <v>2400000</v>
      </c>
      <c r="F10" s="110">
        <v>2400000</v>
      </c>
      <c r="G10" s="14">
        <f t="shared" si="0"/>
        <v>0</v>
      </c>
      <c r="H10" s="17">
        <f t="shared" si="1"/>
        <v>0</v>
      </c>
      <c r="I10" s="62"/>
      <c r="J10" s="61"/>
      <c r="K10" s="49" t="s">
        <v>199</v>
      </c>
      <c r="L10" s="110">
        <v>460000</v>
      </c>
      <c r="M10" s="110">
        <v>460000</v>
      </c>
      <c r="N10" s="14">
        <f t="shared" si="2"/>
        <v>0</v>
      </c>
      <c r="O10" s="17">
        <f t="shared" si="3"/>
        <v>0</v>
      </c>
      <c r="Q10" s="112"/>
      <c r="R10" s="112"/>
    </row>
    <row r="11" spans="1:18" ht="16.5" customHeight="1">
      <c r="A11" s="10">
        <v>6</v>
      </c>
      <c r="B11" s="49" t="s">
        <v>200</v>
      </c>
      <c r="C11" s="49" t="s">
        <v>200</v>
      </c>
      <c r="D11" s="114" t="s">
        <v>201</v>
      </c>
      <c r="E11" s="110">
        <v>1200000</v>
      </c>
      <c r="F11" s="110">
        <v>1200000</v>
      </c>
      <c r="G11" s="14">
        <f t="shared" si="0"/>
        <v>0</v>
      </c>
      <c r="H11" s="17">
        <f t="shared" si="1"/>
        <v>0</v>
      </c>
      <c r="I11" s="62"/>
      <c r="J11" s="60" t="s">
        <v>25</v>
      </c>
      <c r="K11" s="49" t="s">
        <v>26</v>
      </c>
      <c r="L11" s="110">
        <v>300000</v>
      </c>
      <c r="M11" s="110">
        <v>300000</v>
      </c>
      <c r="N11" s="14">
        <f t="shared" si="2"/>
        <v>0</v>
      </c>
      <c r="O11" s="17">
        <f t="shared" si="3"/>
        <v>0</v>
      </c>
    </row>
    <row r="12" spans="1:18" ht="16.5" customHeight="1">
      <c r="A12" s="10">
        <v>7</v>
      </c>
      <c r="B12" s="49" t="s">
        <v>17</v>
      </c>
      <c r="C12" s="49" t="s">
        <v>17</v>
      </c>
      <c r="D12" s="114" t="s">
        <v>121</v>
      </c>
      <c r="E12" s="110">
        <v>1600000</v>
      </c>
      <c r="F12" s="110">
        <v>1600000</v>
      </c>
      <c r="G12" s="14">
        <f t="shared" si="0"/>
        <v>0</v>
      </c>
      <c r="H12" s="17">
        <f t="shared" si="1"/>
        <v>0</v>
      </c>
      <c r="I12" s="62"/>
      <c r="J12" s="62"/>
      <c r="K12" s="49" t="s">
        <v>202</v>
      </c>
      <c r="L12" s="110">
        <v>1200000</v>
      </c>
      <c r="M12" s="110">
        <v>1200000</v>
      </c>
      <c r="N12" s="14">
        <f t="shared" si="2"/>
        <v>0</v>
      </c>
      <c r="O12" s="17">
        <f t="shared" si="3"/>
        <v>0</v>
      </c>
    </row>
    <row r="13" spans="1:18" ht="16.5" customHeight="1">
      <c r="A13" s="10">
        <v>8</v>
      </c>
      <c r="B13" s="49" t="s">
        <v>122</v>
      </c>
      <c r="C13" s="49" t="s">
        <v>122</v>
      </c>
      <c r="D13" s="114" t="s">
        <v>203</v>
      </c>
      <c r="E13" s="110">
        <v>1000000</v>
      </c>
      <c r="F13" s="110">
        <v>1000000</v>
      </c>
      <c r="G13" s="14">
        <f t="shared" si="0"/>
        <v>0</v>
      </c>
      <c r="H13" s="17">
        <f t="shared" si="1"/>
        <v>0</v>
      </c>
      <c r="I13" s="62"/>
      <c r="J13" s="61"/>
      <c r="K13" s="49" t="s">
        <v>28</v>
      </c>
      <c r="L13" s="110">
        <v>800000</v>
      </c>
      <c r="M13" s="110">
        <v>800000</v>
      </c>
      <c r="N13" s="14">
        <f t="shared" si="2"/>
        <v>0</v>
      </c>
      <c r="O13" s="17">
        <f t="shared" si="3"/>
        <v>0</v>
      </c>
    </row>
    <row r="14" spans="1:18" ht="16.5" customHeight="1">
      <c r="A14" s="10">
        <v>9</v>
      </c>
      <c r="B14" s="60" t="s">
        <v>24</v>
      </c>
      <c r="C14" s="60" t="s">
        <v>24</v>
      </c>
      <c r="D14" s="114" t="s">
        <v>124</v>
      </c>
      <c r="E14" s="110">
        <v>19106690</v>
      </c>
      <c r="F14" s="110">
        <v>20298276</v>
      </c>
      <c r="G14" s="14">
        <f t="shared" si="0"/>
        <v>1191586</v>
      </c>
      <c r="H14" s="17">
        <f t="shared" si="1"/>
        <v>6.2364857544661056</v>
      </c>
      <c r="I14" s="62"/>
      <c r="J14" s="60" t="s">
        <v>31</v>
      </c>
      <c r="K14" s="49" t="s">
        <v>32</v>
      </c>
      <c r="L14" s="110">
        <v>1000000</v>
      </c>
      <c r="M14" s="110">
        <v>1000000</v>
      </c>
      <c r="N14" s="14">
        <f t="shared" si="2"/>
        <v>0</v>
      </c>
      <c r="O14" s="17">
        <f t="shared" si="3"/>
        <v>0</v>
      </c>
    </row>
    <row r="15" spans="1:18" ht="16.5" customHeight="1">
      <c r="A15" s="10">
        <v>10</v>
      </c>
      <c r="B15" s="62"/>
      <c r="C15" s="62"/>
      <c r="D15" s="114" t="s">
        <v>125</v>
      </c>
      <c r="E15" s="110">
        <v>161879</v>
      </c>
      <c r="F15" s="110">
        <v>162170</v>
      </c>
      <c r="G15" s="14">
        <f t="shared" si="0"/>
        <v>291</v>
      </c>
      <c r="H15" s="17">
        <f t="shared" si="1"/>
        <v>0.17976389772607937</v>
      </c>
      <c r="I15" s="62"/>
      <c r="J15" s="62"/>
      <c r="K15" s="49" t="s">
        <v>34</v>
      </c>
      <c r="L15" s="110">
        <v>3340000</v>
      </c>
      <c r="M15" s="110">
        <v>1313473</v>
      </c>
      <c r="N15" s="14">
        <f t="shared" si="2"/>
        <v>-2026527</v>
      </c>
      <c r="O15" s="17">
        <f t="shared" si="3"/>
        <v>-60.674461077844313</v>
      </c>
    </row>
    <row r="16" spans="1:18" ht="16.5" customHeight="1">
      <c r="A16" s="10">
        <v>11</v>
      </c>
      <c r="B16" s="61"/>
      <c r="C16" s="61"/>
      <c r="D16" s="114" t="s">
        <v>204</v>
      </c>
      <c r="E16" s="110">
        <v>4500830</v>
      </c>
      <c r="F16" s="110">
        <v>5197987</v>
      </c>
      <c r="G16" s="14">
        <f t="shared" si="0"/>
        <v>697157</v>
      </c>
      <c r="H16" s="17">
        <f t="shared" si="1"/>
        <v>15.489520821715105</v>
      </c>
      <c r="I16" s="62"/>
      <c r="J16" s="62"/>
      <c r="K16" s="49" t="s">
        <v>36</v>
      </c>
      <c r="L16" s="110">
        <v>2990000</v>
      </c>
      <c r="M16" s="110">
        <v>3190000</v>
      </c>
      <c r="N16" s="14">
        <f t="shared" si="2"/>
        <v>200000</v>
      </c>
      <c r="O16" s="17">
        <f t="shared" si="3"/>
        <v>6.6889632107023411</v>
      </c>
    </row>
    <row r="17" spans="1:15" ht="16.5" customHeight="1">
      <c r="A17" s="10">
        <v>12</v>
      </c>
      <c r="B17" s="60" t="s">
        <v>29</v>
      </c>
      <c r="C17" s="60" t="s">
        <v>29</v>
      </c>
      <c r="D17" s="114" t="s">
        <v>205</v>
      </c>
      <c r="E17" s="110">
        <v>14601</v>
      </c>
      <c r="F17" s="110">
        <v>14567</v>
      </c>
      <c r="G17" s="14">
        <f t="shared" si="0"/>
        <v>-34</v>
      </c>
      <c r="H17" s="17">
        <f t="shared" si="1"/>
        <v>-0.23286076296144101</v>
      </c>
      <c r="I17" s="62"/>
      <c r="J17" s="62"/>
      <c r="K17" s="49" t="s">
        <v>37</v>
      </c>
      <c r="L17" s="110">
        <v>670000</v>
      </c>
      <c r="M17" s="110">
        <v>790000</v>
      </c>
      <c r="N17" s="14">
        <f t="shared" si="2"/>
        <v>120000</v>
      </c>
      <c r="O17" s="17">
        <f t="shared" si="3"/>
        <v>17.910447761194028</v>
      </c>
    </row>
    <row r="18" spans="1:15" ht="16.5" customHeight="1">
      <c r="A18" s="10">
        <v>13</v>
      </c>
      <c r="B18" s="61"/>
      <c r="C18" s="61"/>
      <c r="D18" s="114" t="s">
        <v>206</v>
      </c>
      <c r="E18" s="110">
        <v>1920000</v>
      </c>
      <c r="F18" s="110">
        <v>1920000</v>
      </c>
      <c r="G18" s="14">
        <f t="shared" si="0"/>
        <v>0</v>
      </c>
      <c r="H18" s="17">
        <f t="shared" si="1"/>
        <v>0</v>
      </c>
      <c r="I18" s="61"/>
      <c r="J18" s="61"/>
      <c r="K18" s="49" t="s">
        <v>38</v>
      </c>
      <c r="L18" s="110">
        <v>1592000</v>
      </c>
      <c r="M18" s="110">
        <v>1792000</v>
      </c>
      <c r="N18" s="14">
        <f t="shared" si="2"/>
        <v>200000</v>
      </c>
      <c r="O18" s="17">
        <f t="shared" si="3"/>
        <v>12.562814070351758</v>
      </c>
    </row>
    <row r="19" spans="1:15" ht="16.5" customHeight="1">
      <c r="A19" s="10">
        <v>14</v>
      </c>
      <c r="B19" s="11" t="s">
        <v>35</v>
      </c>
      <c r="C19" s="11" t="s">
        <v>35</v>
      </c>
      <c r="D19" s="11" t="s">
        <v>35</v>
      </c>
      <c r="E19" s="12"/>
      <c r="F19" s="12"/>
      <c r="G19" s="14"/>
      <c r="H19" s="17"/>
      <c r="I19" s="60" t="s">
        <v>39</v>
      </c>
      <c r="J19" s="60" t="s">
        <v>40</v>
      </c>
      <c r="K19" s="49" t="s">
        <v>40</v>
      </c>
      <c r="L19" s="110">
        <v>0</v>
      </c>
      <c r="M19" s="110">
        <v>0</v>
      </c>
      <c r="N19" s="14">
        <f t="shared" si="2"/>
        <v>0</v>
      </c>
      <c r="O19" s="17">
        <v>0</v>
      </c>
    </row>
    <row r="20" spans="1:15" ht="16.5" customHeight="1">
      <c r="A20" s="10">
        <v>15</v>
      </c>
      <c r="B20" s="11" t="s">
        <v>35</v>
      </c>
      <c r="C20" s="11" t="s">
        <v>35</v>
      </c>
      <c r="D20" s="11" t="s">
        <v>35</v>
      </c>
      <c r="E20" s="12"/>
      <c r="F20" s="12"/>
      <c r="G20" s="14"/>
      <c r="H20" s="17"/>
      <c r="I20" s="62"/>
      <c r="J20" s="62"/>
      <c r="K20" s="49" t="s">
        <v>41</v>
      </c>
      <c r="L20" s="110">
        <v>1000000</v>
      </c>
      <c r="M20" s="110">
        <v>1000000</v>
      </c>
      <c r="N20" s="14">
        <f t="shared" si="2"/>
        <v>0</v>
      </c>
      <c r="O20" s="17">
        <f t="shared" si="3"/>
        <v>0</v>
      </c>
    </row>
    <row r="21" spans="1:15" ht="16.5" customHeight="1">
      <c r="A21" s="10">
        <v>16</v>
      </c>
      <c r="B21" s="11" t="s">
        <v>35</v>
      </c>
      <c r="C21" s="11" t="s">
        <v>35</v>
      </c>
      <c r="D21" s="11" t="s">
        <v>35</v>
      </c>
      <c r="E21" s="12"/>
      <c r="F21" s="12"/>
      <c r="G21" s="14"/>
      <c r="H21" s="17"/>
      <c r="I21" s="61"/>
      <c r="J21" s="61"/>
      <c r="K21" s="49" t="s">
        <v>129</v>
      </c>
      <c r="L21" s="110">
        <v>6526000</v>
      </c>
      <c r="M21" s="110">
        <v>4733000</v>
      </c>
      <c r="N21" s="14">
        <f t="shared" si="2"/>
        <v>-1793000</v>
      </c>
      <c r="O21" s="17">
        <f t="shared" si="3"/>
        <v>-27.474716518541221</v>
      </c>
    </row>
    <row r="22" spans="1:15" ht="16.5" customHeight="1">
      <c r="A22" s="10">
        <v>17</v>
      </c>
      <c r="B22" s="11" t="s">
        <v>35</v>
      </c>
      <c r="C22" s="11" t="s">
        <v>35</v>
      </c>
      <c r="D22" s="11" t="s">
        <v>35</v>
      </c>
      <c r="E22" s="12"/>
      <c r="F22" s="12"/>
      <c r="G22" s="14"/>
      <c r="H22" s="17"/>
      <c r="I22" s="60" t="s">
        <v>130</v>
      </c>
      <c r="J22" s="49" t="s">
        <v>31</v>
      </c>
      <c r="K22" s="49" t="s">
        <v>131</v>
      </c>
      <c r="L22" s="110">
        <v>2000000</v>
      </c>
      <c r="M22" s="110">
        <v>2000000</v>
      </c>
      <c r="N22" s="14">
        <f t="shared" si="2"/>
        <v>0</v>
      </c>
      <c r="O22" s="17">
        <f t="shared" si="3"/>
        <v>0</v>
      </c>
    </row>
    <row r="23" spans="1:15" ht="16.5" customHeight="1">
      <c r="A23" s="10">
        <v>18</v>
      </c>
      <c r="B23" s="11" t="s">
        <v>35</v>
      </c>
      <c r="C23" s="11" t="s">
        <v>35</v>
      </c>
      <c r="D23" s="11" t="s">
        <v>35</v>
      </c>
      <c r="E23" s="12"/>
      <c r="F23" s="12"/>
      <c r="G23" s="14"/>
      <c r="H23" s="17"/>
      <c r="I23" s="62"/>
      <c r="J23" s="60" t="s">
        <v>130</v>
      </c>
      <c r="K23" s="49" t="s">
        <v>184</v>
      </c>
      <c r="L23" s="110">
        <v>10862000</v>
      </c>
      <c r="M23" s="110">
        <v>10660000</v>
      </c>
      <c r="N23" s="14">
        <f t="shared" si="2"/>
        <v>-202000</v>
      </c>
      <c r="O23" s="17">
        <f t="shared" si="3"/>
        <v>-1.859694347265697</v>
      </c>
    </row>
    <row r="24" spans="1:15" ht="16.5" customHeight="1">
      <c r="A24" s="10">
        <v>19</v>
      </c>
      <c r="B24" s="11" t="s">
        <v>35</v>
      </c>
      <c r="C24" s="11" t="s">
        <v>35</v>
      </c>
      <c r="D24" s="11" t="s">
        <v>35</v>
      </c>
      <c r="E24" s="12"/>
      <c r="F24" s="12"/>
      <c r="G24" s="14"/>
      <c r="H24" s="17"/>
      <c r="I24" s="62"/>
      <c r="J24" s="62"/>
      <c r="K24" s="49" t="s">
        <v>186</v>
      </c>
      <c r="L24" s="110">
        <v>5280000</v>
      </c>
      <c r="M24" s="110">
        <v>10597527</v>
      </c>
      <c r="N24" s="14">
        <f t="shared" si="2"/>
        <v>5317527</v>
      </c>
      <c r="O24" s="17">
        <f t="shared" si="3"/>
        <v>100.71073863636364</v>
      </c>
    </row>
    <row r="25" spans="1:15" ht="16.5" customHeight="1">
      <c r="A25" s="10">
        <v>20</v>
      </c>
      <c r="B25" s="11" t="s">
        <v>35</v>
      </c>
      <c r="C25" s="11" t="s">
        <v>35</v>
      </c>
      <c r="D25" s="11" t="s">
        <v>35</v>
      </c>
      <c r="E25" s="12"/>
      <c r="F25" s="12"/>
      <c r="G25" s="14"/>
      <c r="H25" s="17"/>
      <c r="I25" s="62"/>
      <c r="J25" s="62"/>
      <c r="K25" s="49" t="s">
        <v>207</v>
      </c>
      <c r="L25" s="110">
        <v>1009000</v>
      </c>
      <c r="M25" s="110">
        <v>1082000</v>
      </c>
      <c r="N25" s="14">
        <f t="shared" si="2"/>
        <v>73000</v>
      </c>
      <c r="O25" s="17">
        <v>0</v>
      </c>
    </row>
    <row r="26" spans="1:15" ht="16.5" customHeight="1">
      <c r="A26" s="10">
        <v>21</v>
      </c>
      <c r="B26" s="11" t="s">
        <v>35</v>
      </c>
      <c r="C26" s="11" t="s">
        <v>35</v>
      </c>
      <c r="D26" s="11" t="s">
        <v>35</v>
      </c>
      <c r="E26" s="12"/>
      <c r="F26" s="12"/>
      <c r="G26" s="14"/>
      <c r="H26" s="17"/>
      <c r="I26" s="61"/>
      <c r="J26" s="61"/>
      <c r="K26" s="49" t="s">
        <v>208</v>
      </c>
      <c r="L26" s="110">
        <v>10461000</v>
      </c>
      <c r="M26" s="110">
        <v>10461000</v>
      </c>
      <c r="N26" s="14">
        <f t="shared" si="2"/>
        <v>0</v>
      </c>
      <c r="O26" s="17">
        <f t="shared" si="3"/>
        <v>0</v>
      </c>
    </row>
    <row r="27" spans="1:15" ht="16.5" customHeight="1">
      <c r="A27" s="10">
        <v>22</v>
      </c>
      <c r="B27" s="11" t="s">
        <v>35</v>
      </c>
      <c r="C27" s="11" t="s">
        <v>35</v>
      </c>
      <c r="D27" s="11" t="s">
        <v>35</v>
      </c>
      <c r="E27" s="12"/>
      <c r="F27" s="12"/>
      <c r="G27" s="14"/>
      <c r="H27" s="17"/>
      <c r="I27" s="49" t="s">
        <v>47</v>
      </c>
      <c r="J27" s="49" t="s">
        <v>47</v>
      </c>
      <c r="K27" s="49" t="s">
        <v>209</v>
      </c>
      <c r="L27" s="110">
        <v>0</v>
      </c>
      <c r="M27" s="110">
        <v>0</v>
      </c>
      <c r="N27" s="14">
        <f t="shared" si="2"/>
        <v>0</v>
      </c>
      <c r="O27" s="17">
        <v>0</v>
      </c>
    </row>
    <row r="28" spans="1:15" ht="16.5" customHeight="1">
      <c r="A28" s="10">
        <v>23</v>
      </c>
      <c r="B28" s="11" t="s">
        <v>35</v>
      </c>
      <c r="C28" s="11" t="s">
        <v>35</v>
      </c>
      <c r="D28" s="11" t="s">
        <v>35</v>
      </c>
      <c r="E28" s="12"/>
      <c r="F28" s="12"/>
      <c r="G28" s="14"/>
      <c r="H28" s="17"/>
      <c r="I28" s="49" t="s">
        <v>48</v>
      </c>
      <c r="J28" s="49" t="s">
        <v>48</v>
      </c>
      <c r="K28" s="49" t="s">
        <v>49</v>
      </c>
      <c r="L28" s="110">
        <v>4006280</v>
      </c>
      <c r="M28" s="110">
        <v>4006280</v>
      </c>
      <c r="N28" s="14">
        <f t="shared" si="2"/>
        <v>0</v>
      </c>
      <c r="O28" s="17">
        <f t="shared" si="3"/>
        <v>0</v>
      </c>
    </row>
    <row r="29" spans="1:15" ht="16.5" customHeight="1">
      <c r="A29" s="56" t="s">
        <v>50</v>
      </c>
      <c r="B29" s="57"/>
      <c r="C29" s="57"/>
      <c r="D29" s="58"/>
      <c r="E29" s="13">
        <f>SUM(E6:E28)</f>
        <v>215764000</v>
      </c>
      <c r="F29" s="13">
        <f>SUM(F6:F28)</f>
        <v>217653000</v>
      </c>
      <c r="G29" s="14">
        <f t="shared" si="0"/>
        <v>1889000</v>
      </c>
      <c r="H29" s="17">
        <f t="shared" si="1"/>
        <v>0.87549359485363643</v>
      </c>
      <c r="I29" s="56" t="s">
        <v>50</v>
      </c>
      <c r="J29" s="57"/>
      <c r="K29" s="58"/>
      <c r="L29" s="13">
        <f>SUM(L6:L28)</f>
        <v>215764000</v>
      </c>
      <c r="M29" s="13">
        <f>SUM(M6:M28)</f>
        <v>217653000</v>
      </c>
      <c r="N29" s="14">
        <f t="shared" si="2"/>
        <v>1889000</v>
      </c>
      <c r="O29" s="17">
        <f t="shared" si="3"/>
        <v>0.87549359485363643</v>
      </c>
    </row>
  </sheetData>
  <mergeCells count="30">
    <mergeCell ref="I19:I21"/>
    <mergeCell ref="J19:J21"/>
    <mergeCell ref="I22:I26"/>
    <mergeCell ref="J23:J26"/>
    <mergeCell ref="A29:D29"/>
    <mergeCell ref="I29:K29"/>
    <mergeCell ref="B7:B10"/>
    <mergeCell ref="C7:C10"/>
    <mergeCell ref="J11:J13"/>
    <mergeCell ref="B14:B16"/>
    <mergeCell ref="C14:C16"/>
    <mergeCell ref="J14:J18"/>
    <mergeCell ref="B17:B18"/>
    <mergeCell ref="C17:C18"/>
    <mergeCell ref="J4:J5"/>
    <mergeCell ref="K4:K5"/>
    <mergeCell ref="L4:M4"/>
    <mergeCell ref="N4:O4"/>
    <mergeCell ref="I6:I18"/>
    <mergeCell ref="J6:J10"/>
    <mergeCell ref="A1:O1"/>
    <mergeCell ref="A3:A5"/>
    <mergeCell ref="B3:H3"/>
    <mergeCell ref="I3:O3"/>
    <mergeCell ref="B4:B5"/>
    <mergeCell ref="C4:C5"/>
    <mergeCell ref="D4:D5"/>
    <mergeCell ref="E4:F4"/>
    <mergeCell ref="G4:H4"/>
    <mergeCell ref="I4:I5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6.5"/>
  <cols>
    <col min="1" max="3" width="7.25" customWidth="1"/>
    <col min="4" max="6" width="11.25" customWidth="1"/>
    <col min="7" max="7" width="35.625" customWidth="1"/>
  </cols>
  <sheetData>
    <row r="1" spans="1:7">
      <c r="A1" s="20" t="s">
        <v>210</v>
      </c>
    </row>
    <row r="2" spans="1:7">
      <c r="A2" s="65" t="s">
        <v>55</v>
      </c>
      <c r="B2" s="66"/>
      <c r="C2" s="67"/>
      <c r="D2" s="65" t="s">
        <v>6</v>
      </c>
      <c r="E2" s="67"/>
      <c r="F2" s="68" t="s">
        <v>56</v>
      </c>
      <c r="G2" s="68" t="s">
        <v>57</v>
      </c>
    </row>
    <row r="3" spans="1:7">
      <c r="A3" s="50" t="s">
        <v>3</v>
      </c>
      <c r="B3" s="50" t="s">
        <v>4</v>
      </c>
      <c r="C3" s="50" t="s">
        <v>5</v>
      </c>
      <c r="D3" s="115" t="s">
        <v>193</v>
      </c>
      <c r="E3" s="115" t="s">
        <v>194</v>
      </c>
      <c r="F3" s="69"/>
      <c r="G3" s="69"/>
    </row>
    <row r="4" spans="1:7" ht="80.25" customHeight="1">
      <c r="A4" s="44" t="s">
        <v>111</v>
      </c>
      <c r="B4" s="44" t="s">
        <v>111</v>
      </c>
      <c r="C4" s="44" t="s">
        <v>137</v>
      </c>
      <c r="D4" s="3">
        <v>13200000</v>
      </c>
      <c r="E4" s="3">
        <v>13200000</v>
      </c>
      <c r="F4" s="37">
        <f>E4-D4</f>
        <v>0</v>
      </c>
      <c r="G4" s="2" t="s">
        <v>211</v>
      </c>
    </row>
    <row r="5" spans="1:7" ht="22.5">
      <c r="A5" s="45" t="s">
        <v>212</v>
      </c>
      <c r="B5" s="45" t="s">
        <v>212</v>
      </c>
      <c r="C5" s="45" t="s">
        <v>212</v>
      </c>
      <c r="D5" s="5">
        <v>7890000</v>
      </c>
      <c r="E5" s="5">
        <v>7890000</v>
      </c>
      <c r="F5" s="37">
        <f t="shared" ref="F5:F17" si="0">E5-D5</f>
        <v>0</v>
      </c>
      <c r="G5" s="4" t="s">
        <v>213</v>
      </c>
    </row>
    <row r="6" spans="1:7" ht="22.5">
      <c r="A6" s="45" t="s">
        <v>212</v>
      </c>
      <c r="B6" s="45" t="s">
        <v>212</v>
      </c>
      <c r="C6" s="45" t="s">
        <v>212</v>
      </c>
      <c r="D6" s="5">
        <v>160370000</v>
      </c>
      <c r="E6" s="5">
        <v>160370000</v>
      </c>
      <c r="F6" s="37">
        <f t="shared" si="0"/>
        <v>0</v>
      </c>
      <c r="G6" s="4" t="s">
        <v>214</v>
      </c>
    </row>
    <row r="7" spans="1:7" ht="40.5" customHeight="1">
      <c r="A7" s="45" t="s">
        <v>212</v>
      </c>
      <c r="B7" s="45" t="s">
        <v>212</v>
      </c>
      <c r="C7" s="45" t="s">
        <v>215</v>
      </c>
      <c r="D7" s="5">
        <v>2400000</v>
      </c>
      <c r="E7" s="5">
        <v>2400000</v>
      </c>
      <c r="F7" s="37">
        <f t="shared" si="0"/>
        <v>0</v>
      </c>
      <c r="G7" s="4" t="s">
        <v>216</v>
      </c>
    </row>
    <row r="8" spans="1:7" ht="38.25" customHeight="1">
      <c r="A8" s="45" t="s">
        <v>212</v>
      </c>
      <c r="B8" s="45" t="s">
        <v>212</v>
      </c>
      <c r="C8" s="45" t="s">
        <v>215</v>
      </c>
      <c r="D8" s="5">
        <v>2400000</v>
      </c>
      <c r="E8" s="5">
        <v>2400000</v>
      </c>
      <c r="F8" s="37">
        <f t="shared" si="0"/>
        <v>0</v>
      </c>
      <c r="G8" s="4" t="s">
        <v>217</v>
      </c>
    </row>
    <row r="9" spans="1:7" ht="22.5">
      <c r="A9" s="45" t="s">
        <v>200</v>
      </c>
      <c r="B9" s="45" t="s">
        <v>200</v>
      </c>
      <c r="C9" s="45" t="s">
        <v>218</v>
      </c>
      <c r="D9" s="5">
        <v>1200000</v>
      </c>
      <c r="E9" s="5">
        <v>1200000</v>
      </c>
      <c r="F9" s="37">
        <f t="shared" si="0"/>
        <v>0</v>
      </c>
      <c r="G9" s="4" t="s">
        <v>219</v>
      </c>
    </row>
    <row r="10" spans="1:7" ht="45.75" customHeight="1">
      <c r="A10" s="45" t="s">
        <v>200</v>
      </c>
      <c r="B10" s="45" t="s">
        <v>200</v>
      </c>
      <c r="C10" s="45" t="s">
        <v>220</v>
      </c>
      <c r="D10" s="5">
        <v>1600000</v>
      </c>
      <c r="E10" s="5">
        <v>1600000</v>
      </c>
      <c r="F10" s="37">
        <f t="shared" si="0"/>
        <v>0</v>
      </c>
      <c r="G10" s="4" t="s">
        <v>221</v>
      </c>
    </row>
    <row r="11" spans="1:7" ht="33.75">
      <c r="A11" s="45" t="s">
        <v>122</v>
      </c>
      <c r="B11" s="45" t="s">
        <v>122</v>
      </c>
      <c r="C11" s="45" t="s">
        <v>203</v>
      </c>
      <c r="D11" s="5">
        <v>1000000</v>
      </c>
      <c r="E11" s="5">
        <v>1000000</v>
      </c>
      <c r="F11" s="37">
        <f t="shared" si="0"/>
        <v>0</v>
      </c>
      <c r="G11" s="4" t="s">
        <v>222</v>
      </c>
    </row>
    <row r="12" spans="1:7" ht="33.75">
      <c r="A12" s="45" t="s">
        <v>24</v>
      </c>
      <c r="B12" s="45" t="s">
        <v>24</v>
      </c>
      <c r="C12" s="45" t="s">
        <v>124</v>
      </c>
      <c r="D12" s="5">
        <v>19106690</v>
      </c>
      <c r="E12" s="5">
        <v>20298276</v>
      </c>
      <c r="F12" s="37">
        <f t="shared" si="0"/>
        <v>1191586</v>
      </c>
      <c r="G12" s="4" t="s">
        <v>223</v>
      </c>
    </row>
    <row r="13" spans="1:7" ht="33.75">
      <c r="A13" s="45" t="s">
        <v>24</v>
      </c>
      <c r="B13" s="45" t="s">
        <v>24</v>
      </c>
      <c r="C13" s="45" t="s">
        <v>125</v>
      </c>
      <c r="D13" s="5">
        <v>161879</v>
      </c>
      <c r="E13" s="5">
        <v>162170</v>
      </c>
      <c r="F13" s="37">
        <f t="shared" si="0"/>
        <v>291</v>
      </c>
      <c r="G13" s="4" t="s">
        <v>224</v>
      </c>
    </row>
    <row r="14" spans="1:7" ht="45">
      <c r="A14" s="45" t="s">
        <v>24</v>
      </c>
      <c r="B14" s="45" t="s">
        <v>24</v>
      </c>
      <c r="C14" s="45" t="s">
        <v>27</v>
      </c>
      <c r="D14" s="5">
        <v>4500830</v>
      </c>
      <c r="E14" s="5">
        <v>5197987</v>
      </c>
      <c r="F14" s="37">
        <f t="shared" si="0"/>
        <v>697157</v>
      </c>
      <c r="G14" s="4" t="s">
        <v>225</v>
      </c>
    </row>
    <row r="15" spans="1:7" ht="31.5">
      <c r="A15" s="45" t="s">
        <v>29</v>
      </c>
      <c r="B15" s="45" t="s">
        <v>29</v>
      </c>
      <c r="C15" s="45" t="s">
        <v>30</v>
      </c>
      <c r="D15" s="5">
        <v>14601</v>
      </c>
      <c r="E15" s="5">
        <v>14567</v>
      </c>
      <c r="F15" s="37">
        <f t="shared" si="0"/>
        <v>-34</v>
      </c>
      <c r="G15" s="11" t="s">
        <v>226</v>
      </c>
    </row>
    <row r="16" spans="1:7" ht="31.5">
      <c r="A16" s="45" t="s">
        <v>29</v>
      </c>
      <c r="B16" s="45" t="s">
        <v>29</v>
      </c>
      <c r="C16" s="45" t="s">
        <v>33</v>
      </c>
      <c r="D16" s="5">
        <v>1920000</v>
      </c>
      <c r="E16" s="5">
        <v>1920000</v>
      </c>
      <c r="F16" s="37">
        <f t="shared" si="0"/>
        <v>0</v>
      </c>
      <c r="G16" s="11" t="s">
        <v>227</v>
      </c>
    </row>
    <row r="17" spans="1:7" ht="22.5" customHeight="1">
      <c r="A17" s="96" t="s">
        <v>50</v>
      </c>
      <c r="B17" s="97"/>
      <c r="C17" s="98"/>
      <c r="D17" s="99">
        <v>215764000</v>
      </c>
      <c r="E17" s="99">
        <f>SUM(E4:E16)</f>
        <v>217653000</v>
      </c>
      <c r="F17" s="116">
        <f t="shared" si="0"/>
        <v>1889000</v>
      </c>
      <c r="G17" s="34"/>
    </row>
  </sheetData>
  <mergeCells count="5">
    <mergeCell ref="A2:C2"/>
    <mergeCell ref="D2:E2"/>
    <mergeCell ref="F2:F3"/>
    <mergeCell ref="G2:G3"/>
    <mergeCell ref="A17:C1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6.5"/>
  <cols>
    <col min="1" max="3" width="7.5" customWidth="1"/>
    <col min="4" max="6" width="11" customWidth="1"/>
    <col min="7" max="7" width="35.625" customWidth="1"/>
    <col min="9" max="9" width="14.125" customWidth="1"/>
  </cols>
  <sheetData>
    <row r="1" spans="1:7">
      <c r="A1" s="26" t="s">
        <v>228</v>
      </c>
    </row>
    <row r="2" spans="1:7">
      <c r="A2" s="117" t="s">
        <v>55</v>
      </c>
      <c r="B2" s="118"/>
      <c r="C2" s="119"/>
      <c r="D2" s="117" t="s">
        <v>6</v>
      </c>
      <c r="E2" s="119"/>
      <c r="F2" s="120" t="s">
        <v>56</v>
      </c>
      <c r="G2" s="120" t="s">
        <v>57</v>
      </c>
    </row>
    <row r="3" spans="1:7">
      <c r="A3" s="121" t="s">
        <v>3</v>
      </c>
      <c r="B3" s="121" t="s">
        <v>4</v>
      </c>
      <c r="C3" s="121" t="s">
        <v>5</v>
      </c>
      <c r="D3" s="115" t="s">
        <v>193</v>
      </c>
      <c r="E3" s="115" t="s">
        <v>194</v>
      </c>
      <c r="F3" s="122"/>
      <c r="G3" s="122"/>
    </row>
    <row r="4" spans="1:7" ht="154.5" customHeight="1">
      <c r="A4" s="44" t="s">
        <v>14</v>
      </c>
      <c r="B4" s="44" t="s">
        <v>15</v>
      </c>
      <c r="C4" s="44" t="s">
        <v>16</v>
      </c>
      <c r="D4" s="21">
        <v>111949000</v>
      </c>
      <c r="E4" s="21">
        <v>111949000</v>
      </c>
      <c r="F4" s="37">
        <f>E4-D4</f>
        <v>0</v>
      </c>
      <c r="G4" s="123" t="s">
        <v>229</v>
      </c>
    </row>
    <row r="5" spans="1:7" ht="130.5" customHeight="1">
      <c r="A5" s="45" t="s">
        <v>14</v>
      </c>
      <c r="B5" s="45" t="s">
        <v>15</v>
      </c>
      <c r="C5" s="45" t="s">
        <v>19</v>
      </c>
      <c r="D5" s="23">
        <v>11188800</v>
      </c>
      <c r="E5" s="23">
        <v>11188800</v>
      </c>
      <c r="F5" s="37">
        <f t="shared" ref="F5:F36" si="0">E5-D5</f>
        <v>0</v>
      </c>
      <c r="G5" s="25" t="s">
        <v>230</v>
      </c>
    </row>
    <row r="6" spans="1:7" ht="22.5">
      <c r="A6" s="45" t="s">
        <v>14</v>
      </c>
      <c r="B6" s="45" t="s">
        <v>15</v>
      </c>
      <c r="C6" s="45" t="s">
        <v>19</v>
      </c>
      <c r="D6" s="23">
        <v>2400000</v>
      </c>
      <c r="E6" s="23">
        <v>2400000</v>
      </c>
      <c r="F6" s="37">
        <f t="shared" si="0"/>
        <v>0</v>
      </c>
      <c r="G6" s="24" t="s">
        <v>216</v>
      </c>
    </row>
    <row r="7" spans="1:7" ht="22.5">
      <c r="A7" s="45" t="s">
        <v>14</v>
      </c>
      <c r="B7" s="45" t="s">
        <v>15</v>
      </c>
      <c r="C7" s="45" t="s">
        <v>19</v>
      </c>
      <c r="D7" s="23">
        <v>2400000</v>
      </c>
      <c r="E7" s="23">
        <v>2400000</v>
      </c>
      <c r="F7" s="37">
        <f t="shared" si="0"/>
        <v>0</v>
      </c>
      <c r="G7" s="24" t="s">
        <v>217</v>
      </c>
    </row>
    <row r="8" spans="1:7" ht="191.25">
      <c r="A8" s="45" t="s">
        <v>14</v>
      </c>
      <c r="B8" s="45" t="s">
        <v>15</v>
      </c>
      <c r="C8" s="45" t="s">
        <v>19</v>
      </c>
      <c r="D8" s="23">
        <v>9641790</v>
      </c>
      <c r="E8" s="23">
        <v>9641790</v>
      </c>
      <c r="F8" s="37">
        <f t="shared" si="0"/>
        <v>0</v>
      </c>
      <c r="G8" s="25" t="s">
        <v>231</v>
      </c>
    </row>
    <row r="9" spans="1:7" ht="33.75">
      <c r="A9" s="45" t="s">
        <v>14</v>
      </c>
      <c r="B9" s="45" t="s">
        <v>15</v>
      </c>
      <c r="C9" s="45" t="s">
        <v>19</v>
      </c>
      <c r="D9" s="23">
        <v>600000</v>
      </c>
      <c r="E9" s="23">
        <v>600000</v>
      </c>
      <c r="F9" s="37">
        <f t="shared" si="0"/>
        <v>0</v>
      </c>
      <c r="G9" s="24" t="s">
        <v>377</v>
      </c>
    </row>
    <row r="10" spans="1:7" ht="45">
      <c r="A10" s="45" t="s">
        <v>14</v>
      </c>
      <c r="B10" s="45" t="s">
        <v>15</v>
      </c>
      <c r="C10" s="45" t="s">
        <v>19</v>
      </c>
      <c r="D10" s="23">
        <v>720000</v>
      </c>
      <c r="E10" s="23">
        <v>720000</v>
      </c>
      <c r="F10" s="37">
        <f t="shared" si="0"/>
        <v>0</v>
      </c>
      <c r="G10" s="24" t="s">
        <v>232</v>
      </c>
    </row>
    <row r="11" spans="1:7" ht="69.75" customHeight="1">
      <c r="A11" s="45" t="s">
        <v>14</v>
      </c>
      <c r="B11" s="45" t="s">
        <v>15</v>
      </c>
      <c r="C11" s="45" t="s">
        <v>233</v>
      </c>
      <c r="D11" s="23">
        <v>11575130</v>
      </c>
      <c r="E11" s="23">
        <v>11575130</v>
      </c>
      <c r="F11" s="37">
        <f t="shared" si="0"/>
        <v>0</v>
      </c>
      <c r="G11" s="24" t="s">
        <v>234</v>
      </c>
    </row>
    <row r="12" spans="1:7" ht="80.25" customHeight="1">
      <c r="A12" s="45" t="s">
        <v>14</v>
      </c>
      <c r="B12" s="45" t="s">
        <v>15</v>
      </c>
      <c r="C12" s="45" t="s">
        <v>165</v>
      </c>
      <c r="D12" s="23">
        <v>5698440</v>
      </c>
      <c r="E12" s="23">
        <v>5698440</v>
      </c>
      <c r="F12" s="37">
        <f t="shared" si="0"/>
        <v>0</v>
      </c>
      <c r="G12" s="24" t="s">
        <v>235</v>
      </c>
    </row>
    <row r="13" spans="1:7" ht="90">
      <c r="A13" s="45" t="s">
        <v>14</v>
      </c>
      <c r="B13" s="45" t="s">
        <v>15</v>
      </c>
      <c r="C13" s="45" t="s">
        <v>165</v>
      </c>
      <c r="D13" s="23">
        <v>4126280</v>
      </c>
      <c r="E13" s="23">
        <v>4126280</v>
      </c>
      <c r="F13" s="37">
        <f t="shared" si="0"/>
        <v>0</v>
      </c>
      <c r="G13" s="24" t="s">
        <v>236</v>
      </c>
    </row>
    <row r="14" spans="1:7" ht="78.75">
      <c r="A14" s="45" t="s">
        <v>14</v>
      </c>
      <c r="B14" s="45" t="s">
        <v>15</v>
      </c>
      <c r="C14" s="45" t="s">
        <v>165</v>
      </c>
      <c r="D14" s="23">
        <v>360920</v>
      </c>
      <c r="E14" s="23">
        <v>360920</v>
      </c>
      <c r="F14" s="37">
        <f t="shared" si="0"/>
        <v>0</v>
      </c>
      <c r="G14" s="24" t="s">
        <v>237</v>
      </c>
    </row>
    <row r="15" spans="1:7" ht="45">
      <c r="A15" s="45" t="s">
        <v>14</v>
      </c>
      <c r="B15" s="45" t="s">
        <v>15</v>
      </c>
      <c r="C15" s="45" t="s">
        <v>165</v>
      </c>
      <c r="D15" s="23">
        <v>863200</v>
      </c>
      <c r="E15" s="23">
        <v>863200</v>
      </c>
      <c r="F15" s="37">
        <f t="shared" si="0"/>
        <v>0</v>
      </c>
      <c r="G15" s="24" t="s">
        <v>238</v>
      </c>
    </row>
    <row r="16" spans="1:7" ht="45">
      <c r="A16" s="45" t="s">
        <v>14</v>
      </c>
      <c r="B16" s="45" t="s">
        <v>15</v>
      </c>
      <c r="C16" s="45" t="s">
        <v>165</v>
      </c>
      <c r="D16" s="23">
        <v>744160</v>
      </c>
      <c r="E16" s="23">
        <v>744160</v>
      </c>
      <c r="F16" s="37">
        <f t="shared" si="0"/>
        <v>0</v>
      </c>
      <c r="G16" s="24" t="s">
        <v>239</v>
      </c>
    </row>
    <row r="17" spans="1:7" ht="45">
      <c r="A17" s="45" t="s">
        <v>14</v>
      </c>
      <c r="B17" s="45" t="s">
        <v>15</v>
      </c>
      <c r="C17" s="45" t="s">
        <v>199</v>
      </c>
      <c r="D17" s="23">
        <v>460000</v>
      </c>
      <c r="E17" s="23">
        <v>460000</v>
      </c>
      <c r="F17" s="37">
        <f t="shared" si="0"/>
        <v>0</v>
      </c>
      <c r="G17" s="24" t="s">
        <v>240</v>
      </c>
    </row>
    <row r="18" spans="1:7" ht="45">
      <c r="A18" s="45" t="s">
        <v>14</v>
      </c>
      <c r="B18" s="45" t="s">
        <v>241</v>
      </c>
      <c r="C18" s="45" t="s">
        <v>242</v>
      </c>
      <c r="D18" s="23">
        <v>300000</v>
      </c>
      <c r="E18" s="23">
        <v>300000</v>
      </c>
      <c r="F18" s="37">
        <f t="shared" si="0"/>
        <v>0</v>
      </c>
      <c r="G18" s="24" t="s">
        <v>243</v>
      </c>
    </row>
    <row r="19" spans="1:7" ht="22.5">
      <c r="A19" s="45" t="s">
        <v>14</v>
      </c>
      <c r="B19" s="45" t="s">
        <v>241</v>
      </c>
      <c r="C19" s="45" t="s">
        <v>244</v>
      </c>
      <c r="D19" s="23">
        <v>1200000</v>
      </c>
      <c r="E19" s="23">
        <v>1200000</v>
      </c>
      <c r="F19" s="37">
        <f t="shared" si="0"/>
        <v>0</v>
      </c>
      <c r="G19" s="24" t="s">
        <v>245</v>
      </c>
    </row>
    <row r="20" spans="1:7" ht="56.25">
      <c r="A20" s="45" t="s">
        <v>14</v>
      </c>
      <c r="B20" s="45" t="s">
        <v>241</v>
      </c>
      <c r="C20" s="45" t="s">
        <v>28</v>
      </c>
      <c r="D20" s="23">
        <v>800000</v>
      </c>
      <c r="E20" s="23">
        <v>800000</v>
      </c>
      <c r="F20" s="37">
        <f t="shared" si="0"/>
        <v>0</v>
      </c>
      <c r="G20" s="24" t="s">
        <v>246</v>
      </c>
    </row>
    <row r="21" spans="1:7">
      <c r="A21" s="45" t="s">
        <v>14</v>
      </c>
      <c r="B21" s="45" t="s">
        <v>31</v>
      </c>
      <c r="C21" s="45" t="s">
        <v>32</v>
      </c>
      <c r="D21" s="23">
        <v>1000000</v>
      </c>
      <c r="E21" s="23">
        <v>1000000</v>
      </c>
      <c r="F21" s="37">
        <f t="shared" si="0"/>
        <v>0</v>
      </c>
      <c r="G21" s="24" t="s">
        <v>247</v>
      </c>
    </row>
    <row r="22" spans="1:7" ht="67.5">
      <c r="A22" s="45" t="s">
        <v>14</v>
      </c>
      <c r="B22" s="45" t="s">
        <v>31</v>
      </c>
      <c r="C22" s="45" t="s">
        <v>34</v>
      </c>
      <c r="D22" s="23">
        <v>3340000</v>
      </c>
      <c r="E22" s="23">
        <v>1313473</v>
      </c>
      <c r="F22" s="37">
        <f t="shared" si="0"/>
        <v>-2026527</v>
      </c>
      <c r="G22" s="24" t="s">
        <v>248</v>
      </c>
    </row>
    <row r="23" spans="1:7" ht="112.5">
      <c r="A23" s="45" t="s">
        <v>14</v>
      </c>
      <c r="B23" s="45" t="s">
        <v>31</v>
      </c>
      <c r="C23" s="45" t="s">
        <v>36</v>
      </c>
      <c r="D23" s="23">
        <v>2990000</v>
      </c>
      <c r="E23" s="23">
        <v>3190000</v>
      </c>
      <c r="F23" s="37">
        <f t="shared" si="0"/>
        <v>200000</v>
      </c>
      <c r="G23" s="25" t="s">
        <v>249</v>
      </c>
    </row>
    <row r="24" spans="1:7" ht="67.5">
      <c r="A24" s="45" t="s">
        <v>14</v>
      </c>
      <c r="B24" s="45" t="s">
        <v>31</v>
      </c>
      <c r="C24" s="45" t="s">
        <v>250</v>
      </c>
      <c r="D24" s="23">
        <v>670000</v>
      </c>
      <c r="E24" s="23">
        <v>790000</v>
      </c>
      <c r="F24" s="37">
        <f t="shared" si="0"/>
        <v>120000</v>
      </c>
      <c r="G24" s="24" t="s">
        <v>251</v>
      </c>
    </row>
    <row r="25" spans="1:7" ht="78.75">
      <c r="A25" s="45" t="s">
        <v>14</v>
      </c>
      <c r="B25" s="45" t="s">
        <v>31</v>
      </c>
      <c r="C25" s="45" t="s">
        <v>252</v>
      </c>
      <c r="D25" s="23">
        <v>1592000</v>
      </c>
      <c r="E25" s="23">
        <v>1792000</v>
      </c>
      <c r="F25" s="37">
        <f t="shared" si="0"/>
        <v>200000</v>
      </c>
      <c r="G25" s="25" t="s">
        <v>253</v>
      </c>
    </row>
    <row r="26" spans="1:7" ht="22.5">
      <c r="A26" s="45" t="s">
        <v>254</v>
      </c>
      <c r="B26" s="45" t="s">
        <v>40</v>
      </c>
      <c r="C26" s="45" t="s">
        <v>40</v>
      </c>
      <c r="D26" s="23">
        <v>0</v>
      </c>
      <c r="E26" s="23"/>
      <c r="F26" s="37">
        <f t="shared" si="0"/>
        <v>0</v>
      </c>
      <c r="G26" s="24" t="s">
        <v>40</v>
      </c>
    </row>
    <row r="27" spans="1:7" ht="22.5">
      <c r="A27" s="45" t="s">
        <v>254</v>
      </c>
      <c r="B27" s="45" t="s">
        <v>40</v>
      </c>
      <c r="C27" s="45" t="s">
        <v>255</v>
      </c>
      <c r="D27" s="23">
        <v>1000000</v>
      </c>
      <c r="E27" s="23">
        <v>1000000</v>
      </c>
      <c r="F27" s="37">
        <f t="shared" si="0"/>
        <v>0</v>
      </c>
      <c r="G27" s="24" t="s">
        <v>256</v>
      </c>
    </row>
    <row r="28" spans="1:7" ht="67.5">
      <c r="A28" s="45" t="s">
        <v>254</v>
      </c>
      <c r="B28" s="45" t="s">
        <v>40</v>
      </c>
      <c r="C28" s="45" t="s">
        <v>42</v>
      </c>
      <c r="D28" s="23">
        <v>6526000</v>
      </c>
      <c r="E28" s="23">
        <v>4733000</v>
      </c>
      <c r="F28" s="37">
        <f t="shared" si="0"/>
        <v>-1793000</v>
      </c>
      <c r="G28" s="24" t="s">
        <v>257</v>
      </c>
    </row>
    <row r="29" spans="1:7" ht="33.75">
      <c r="A29" s="45" t="s">
        <v>130</v>
      </c>
      <c r="B29" s="45" t="s">
        <v>31</v>
      </c>
      <c r="C29" s="45" t="s">
        <v>131</v>
      </c>
      <c r="D29" s="23">
        <v>2000000</v>
      </c>
      <c r="E29" s="23">
        <v>2000000</v>
      </c>
      <c r="F29" s="37">
        <f t="shared" si="0"/>
        <v>0</v>
      </c>
      <c r="G29" s="24" t="s">
        <v>258</v>
      </c>
    </row>
    <row r="30" spans="1:7" ht="146.25">
      <c r="A30" s="45" t="s">
        <v>130</v>
      </c>
      <c r="B30" s="45" t="s">
        <v>130</v>
      </c>
      <c r="C30" s="45" t="s">
        <v>259</v>
      </c>
      <c r="D30" s="23">
        <v>10862000</v>
      </c>
      <c r="E30" s="23">
        <v>10660000</v>
      </c>
      <c r="F30" s="37">
        <f t="shared" si="0"/>
        <v>-202000</v>
      </c>
      <c r="G30" s="25" t="s">
        <v>260</v>
      </c>
    </row>
    <row r="31" spans="1:7" ht="90">
      <c r="A31" s="45" t="s">
        <v>130</v>
      </c>
      <c r="B31" s="45" t="s">
        <v>130</v>
      </c>
      <c r="C31" s="45" t="s">
        <v>186</v>
      </c>
      <c r="D31" s="23">
        <v>5280000</v>
      </c>
      <c r="E31" s="23">
        <v>10597527</v>
      </c>
      <c r="F31" s="37">
        <f t="shared" si="0"/>
        <v>5317527</v>
      </c>
      <c r="G31" s="24" t="s">
        <v>261</v>
      </c>
    </row>
    <row r="32" spans="1:7" ht="56.25">
      <c r="A32" s="45" t="s">
        <v>130</v>
      </c>
      <c r="B32" s="45" t="s">
        <v>130</v>
      </c>
      <c r="C32" s="45" t="s">
        <v>130</v>
      </c>
      <c r="D32" s="23">
        <v>1009000</v>
      </c>
      <c r="E32" s="23">
        <v>1082000</v>
      </c>
      <c r="F32" s="37">
        <f t="shared" si="0"/>
        <v>73000</v>
      </c>
      <c r="G32" s="24" t="s">
        <v>262</v>
      </c>
    </row>
    <row r="33" spans="1:7" ht="33.75">
      <c r="A33" s="45" t="s">
        <v>130</v>
      </c>
      <c r="B33" s="45" t="s">
        <v>130</v>
      </c>
      <c r="C33" s="45" t="s">
        <v>130</v>
      </c>
      <c r="D33" s="23">
        <v>10461000</v>
      </c>
      <c r="E33" s="23">
        <v>10461000</v>
      </c>
      <c r="F33" s="37">
        <f t="shared" si="0"/>
        <v>0</v>
      </c>
      <c r="G33" s="24" t="s">
        <v>263</v>
      </c>
    </row>
    <row r="34" spans="1:7">
      <c r="A34" s="45" t="s">
        <v>47</v>
      </c>
      <c r="B34" s="45" t="s">
        <v>47</v>
      </c>
      <c r="C34" s="45" t="s">
        <v>47</v>
      </c>
      <c r="D34" s="23">
        <v>0</v>
      </c>
      <c r="E34" s="23"/>
      <c r="F34" s="37">
        <f t="shared" si="0"/>
        <v>0</v>
      </c>
      <c r="G34" s="24" t="s">
        <v>264</v>
      </c>
    </row>
    <row r="35" spans="1:7" ht="33.75">
      <c r="A35" s="45" t="s">
        <v>48</v>
      </c>
      <c r="B35" s="45" t="s">
        <v>48</v>
      </c>
      <c r="C35" s="45" t="s">
        <v>49</v>
      </c>
      <c r="D35" s="23">
        <v>4006280</v>
      </c>
      <c r="E35" s="23">
        <v>4006280</v>
      </c>
      <c r="F35" s="37">
        <f t="shared" si="0"/>
        <v>0</v>
      </c>
      <c r="G35" s="24" t="s">
        <v>265</v>
      </c>
    </row>
    <row r="36" spans="1:7" ht="22.5" customHeight="1">
      <c r="A36" s="124" t="s">
        <v>50</v>
      </c>
      <c r="B36" s="125"/>
      <c r="C36" s="126"/>
      <c r="D36" s="127">
        <v>215764000</v>
      </c>
      <c r="E36" s="127">
        <f>SUM(E4:E35)</f>
        <v>217653000</v>
      </c>
      <c r="F36" s="128">
        <f t="shared" si="0"/>
        <v>1889000</v>
      </c>
      <c r="G36" s="129"/>
    </row>
    <row r="37" spans="1:7">
      <c r="A37" s="27"/>
      <c r="B37" s="27"/>
      <c r="C37" s="27"/>
      <c r="D37" s="27"/>
      <c r="E37" s="27"/>
      <c r="F37" s="27"/>
      <c r="G37" s="27"/>
    </row>
  </sheetData>
  <mergeCells count="5">
    <mergeCell ref="A2:C2"/>
    <mergeCell ref="D2:E2"/>
    <mergeCell ref="F2:F3"/>
    <mergeCell ref="G2:G3"/>
    <mergeCell ref="A36:C3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7</vt:i4>
      </vt:variant>
    </vt:vector>
  </HeadingPairs>
  <TitlesOfParts>
    <vt:vector size="19" baseType="lpstr">
      <vt:lpstr>법인 2018년 1차 총괄</vt:lpstr>
      <vt:lpstr>법인 2018년 1차 세입</vt:lpstr>
      <vt:lpstr>법인 2018년 1차 세출</vt:lpstr>
      <vt:lpstr>로뎀나무 2018년 1차 총괄</vt:lpstr>
      <vt:lpstr>로뎀나무 2018년 1차 세입</vt:lpstr>
      <vt:lpstr>로뎀나무 2018년 1차 세출</vt:lpstr>
      <vt:lpstr>포도나무 2018년 1차 총괄</vt:lpstr>
      <vt:lpstr>포도나무 2018년 1차 세입</vt:lpstr>
      <vt:lpstr>포도나무 2018년 1차 세출</vt:lpstr>
      <vt:lpstr>로뎀 2018년 1차 총괄</vt:lpstr>
      <vt:lpstr>로뎀 2018년 1차 세입</vt:lpstr>
      <vt:lpstr>로뎀 2018년 1차 세출</vt:lpstr>
      <vt:lpstr>'로뎀 2018년 1차 세입'!Print_Titles</vt:lpstr>
      <vt:lpstr>'로뎀 2018년 1차 세출'!Print_Titles</vt:lpstr>
      <vt:lpstr>'로뎀나무 2018년 1차 세출'!Print_Titles</vt:lpstr>
      <vt:lpstr>'법인 2018년 1차 세입'!Print_Titles</vt:lpstr>
      <vt:lpstr>'법인 2018년 1차 세출'!Print_Titles</vt:lpstr>
      <vt:lpstr>'포도나무 2018년 1차 세입'!Print_Titles</vt:lpstr>
      <vt:lpstr>'포도나무 2018년 1차 세출'!Print_Titles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2018-02-06T03:50:46Z</cp:lastPrinted>
  <dcterms:created xsi:type="dcterms:W3CDTF">2018-01-19T07:09:19Z</dcterms:created>
  <dcterms:modified xsi:type="dcterms:W3CDTF">2018-02-06T03:51:13Z</dcterms:modified>
</cp:coreProperties>
</file>