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8035" windowHeight="14355"/>
  </bookViews>
  <sheets>
    <sheet name="법인 2017년 3차 총괄" sheetId="1" r:id="rId1"/>
    <sheet name="법인 2017년 3차 세입" sheetId="3" r:id="rId2"/>
    <sheet name="법인 2017년 3차 세출" sheetId="2" r:id="rId3"/>
    <sheet name="로뎀나무 2017년 3차 총괄" sheetId="4" r:id="rId4"/>
    <sheet name="로뎀나무 2017년 3차 세입" sheetId="5" r:id="rId5"/>
    <sheet name="로뎀나무 2017년 3차 세출" sheetId="6" r:id="rId6"/>
    <sheet name="포도나무 2017년 3차 총괄" sheetId="7" r:id="rId7"/>
    <sheet name="포도나무 2017년 3차 세입" sheetId="8" r:id="rId8"/>
    <sheet name="포도나무 2017년 3차 세출" sheetId="9" r:id="rId9"/>
    <sheet name="로뎀 2017년 3차 총괄" sheetId="10" r:id="rId10"/>
    <sheet name="로뎀 2017년 3차 세입" sheetId="11" r:id="rId11"/>
    <sheet name="로뎀 2017년 3차 세출" sheetId="12" r:id="rId12"/>
  </sheets>
  <definedNames>
    <definedName name="_xlnm.Print_Titles" localSheetId="10">'로뎀 2017년 3차 세입'!$2:$3</definedName>
    <definedName name="_xlnm.Print_Titles" localSheetId="11">'로뎀 2017년 3차 세출'!$2:$3</definedName>
    <definedName name="_xlnm.Print_Titles" localSheetId="5">'로뎀나무 2017년 3차 세출'!$2:$3</definedName>
    <definedName name="_xlnm.Print_Titles" localSheetId="2">'법인 2017년 3차 세출'!$2:$3</definedName>
    <definedName name="_xlnm.Print_Titles" localSheetId="7">'포도나무 2017년 3차 세입'!$2:$3</definedName>
    <definedName name="_xlnm.Print_Titles" localSheetId="8">'포도나무 2017년 3차 세출'!$2:$3</definedName>
  </definedNames>
  <calcPr calcId="144525"/>
</workbook>
</file>

<file path=xl/calcChain.xml><?xml version="1.0" encoding="utf-8"?>
<calcChain xmlns="http://schemas.openxmlformats.org/spreadsheetml/2006/main">
  <c r="E37" i="12" l="1"/>
  <c r="D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5" i="12"/>
  <c r="F4" i="12"/>
  <c r="F37" i="12" s="1"/>
  <c r="E15" i="11"/>
  <c r="D15" i="11"/>
  <c r="F14" i="11"/>
  <c r="F13" i="11"/>
  <c r="F12" i="11"/>
  <c r="F11" i="11"/>
  <c r="F10" i="11"/>
  <c r="F9" i="11"/>
  <c r="F8" i="11"/>
  <c r="F7" i="11"/>
  <c r="F6" i="11"/>
  <c r="F5" i="11"/>
  <c r="F4" i="11"/>
  <c r="F15" i="11" s="1"/>
  <c r="M39" i="10"/>
  <c r="N39" i="10" s="1"/>
  <c r="L39" i="10"/>
  <c r="F39" i="10"/>
  <c r="G39" i="10" s="1"/>
  <c r="E39" i="10"/>
  <c r="N38" i="10"/>
  <c r="O37" i="10"/>
  <c r="N37" i="10"/>
  <c r="O36" i="10"/>
  <c r="N36" i="10"/>
  <c r="O35" i="10"/>
  <c r="N35" i="10"/>
  <c r="O34" i="10"/>
  <c r="N34" i="10"/>
  <c r="O33" i="10"/>
  <c r="N33" i="10"/>
  <c r="O32" i="10"/>
  <c r="N32" i="10"/>
  <c r="O31" i="10"/>
  <c r="N31" i="10"/>
  <c r="O30" i="10"/>
  <c r="N30" i="10"/>
  <c r="O29" i="10"/>
  <c r="N29" i="10"/>
  <c r="O28" i="10"/>
  <c r="N28" i="10"/>
  <c r="N27" i="10"/>
  <c r="O26" i="10"/>
  <c r="N26" i="10"/>
  <c r="O25" i="10"/>
  <c r="N25" i="10"/>
  <c r="O24" i="10"/>
  <c r="N24" i="10"/>
  <c r="O23" i="10"/>
  <c r="N23" i="10"/>
  <c r="O22" i="10"/>
  <c r="N22" i="10"/>
  <c r="O21" i="10"/>
  <c r="N21" i="10"/>
  <c r="O20" i="10"/>
  <c r="N20" i="10"/>
  <c r="O19" i="10"/>
  <c r="N19" i="10"/>
  <c r="O18" i="10"/>
  <c r="N18" i="10"/>
  <c r="O17" i="10"/>
  <c r="N17" i="10"/>
  <c r="O16" i="10"/>
  <c r="N16" i="10"/>
  <c r="H16" i="10"/>
  <c r="G16" i="10"/>
  <c r="O15" i="10"/>
  <c r="N15" i="10"/>
  <c r="H15" i="10"/>
  <c r="G15" i="10"/>
  <c r="O14" i="10"/>
  <c r="N14" i="10"/>
  <c r="H14" i="10"/>
  <c r="O13" i="10"/>
  <c r="N13" i="10"/>
  <c r="H13" i="10"/>
  <c r="O12" i="10"/>
  <c r="N12" i="10"/>
  <c r="H12" i="10"/>
  <c r="O11" i="10"/>
  <c r="N11" i="10"/>
  <c r="H11" i="10"/>
  <c r="G11" i="10"/>
  <c r="O10" i="10"/>
  <c r="N10" i="10"/>
  <c r="H10" i="10"/>
  <c r="G10" i="10"/>
  <c r="O9" i="10"/>
  <c r="N9" i="10"/>
  <c r="H9" i="10"/>
  <c r="G9" i="10"/>
  <c r="O8" i="10"/>
  <c r="H8" i="10"/>
  <c r="G8" i="10"/>
  <c r="O7" i="10"/>
  <c r="N7" i="10"/>
  <c r="H7" i="10"/>
  <c r="G7" i="10"/>
  <c r="O6" i="10"/>
  <c r="N6" i="10"/>
  <c r="H6" i="10"/>
  <c r="G6" i="10"/>
  <c r="F36" i="9" l="1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17" i="8"/>
  <c r="E17" i="8"/>
  <c r="D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N29" i="7"/>
  <c r="O29" i="7" s="1"/>
  <c r="G29" i="7"/>
  <c r="H29" i="7" s="1"/>
  <c r="F29" i="7"/>
  <c r="E29" i="7"/>
  <c r="N28" i="7"/>
  <c r="O28" i="7" s="1"/>
  <c r="N27" i="7"/>
  <c r="O27" i="7" s="1"/>
  <c r="N26" i="7"/>
  <c r="O26" i="7" s="1"/>
  <c r="N25" i="7"/>
  <c r="O25" i="7" s="1"/>
  <c r="N24" i="7"/>
  <c r="O24" i="7" s="1"/>
  <c r="N23" i="7"/>
  <c r="O23" i="7" s="1"/>
  <c r="N22" i="7"/>
  <c r="O22" i="7" s="1"/>
  <c r="N21" i="7"/>
  <c r="O21" i="7" s="1"/>
  <c r="N20" i="7"/>
  <c r="O20" i="7" s="1"/>
  <c r="N19" i="7"/>
  <c r="O19" i="7" s="1"/>
  <c r="N18" i="7"/>
  <c r="O18" i="7" s="1"/>
  <c r="G18" i="7"/>
  <c r="H18" i="7" s="1"/>
  <c r="N17" i="7"/>
  <c r="O17" i="7" s="1"/>
  <c r="G17" i="7"/>
  <c r="H17" i="7" s="1"/>
  <c r="N16" i="7"/>
  <c r="O16" i="7" s="1"/>
  <c r="G16" i="7"/>
  <c r="H16" i="7" s="1"/>
  <c r="N15" i="7"/>
  <c r="O15" i="7" s="1"/>
  <c r="G15" i="7"/>
  <c r="H15" i="7" s="1"/>
  <c r="N14" i="7"/>
  <c r="O14" i="7" s="1"/>
  <c r="G14" i="7"/>
  <c r="H14" i="7" s="1"/>
  <c r="N13" i="7"/>
  <c r="O13" i="7" s="1"/>
  <c r="G13" i="7"/>
  <c r="H13" i="7" s="1"/>
  <c r="N12" i="7"/>
  <c r="O12" i="7" s="1"/>
  <c r="G12" i="7"/>
  <c r="H12" i="7" s="1"/>
  <c r="N11" i="7"/>
  <c r="O11" i="7" s="1"/>
  <c r="G11" i="7"/>
  <c r="H11" i="7" s="1"/>
  <c r="N10" i="7"/>
  <c r="O10" i="7" s="1"/>
  <c r="G10" i="7"/>
  <c r="H10" i="7" s="1"/>
  <c r="N9" i="7"/>
  <c r="O9" i="7" s="1"/>
  <c r="G9" i="7"/>
  <c r="H9" i="7" s="1"/>
  <c r="N8" i="7"/>
  <c r="O8" i="7" s="1"/>
  <c r="G8" i="7"/>
  <c r="H8" i="7" s="1"/>
  <c r="N7" i="7"/>
  <c r="O7" i="7" s="1"/>
  <c r="G7" i="7"/>
  <c r="H7" i="7" s="1"/>
  <c r="N6" i="7"/>
  <c r="O6" i="7" s="1"/>
  <c r="G6" i="7"/>
  <c r="H6" i="7" s="1"/>
  <c r="F36" i="6" l="1"/>
  <c r="E36" i="6"/>
  <c r="D36" i="6"/>
  <c r="E17" i="5"/>
  <c r="F17" i="5" s="1"/>
  <c r="D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N29" i="4"/>
  <c r="O29" i="4" s="1"/>
  <c r="M29" i="4"/>
  <c r="L29" i="4"/>
  <c r="G29" i="4"/>
  <c r="H29" i="4" s="1"/>
  <c r="F29" i="4"/>
  <c r="N28" i="4"/>
  <c r="N27" i="4"/>
  <c r="O26" i="4"/>
  <c r="N26" i="4"/>
  <c r="N25" i="4"/>
  <c r="O25" i="4" s="1"/>
  <c r="O24" i="4"/>
  <c r="N24" i="4"/>
  <c r="N23" i="4"/>
  <c r="O23" i="4" s="1"/>
  <c r="O22" i="4"/>
  <c r="N22" i="4"/>
  <c r="N21" i="4"/>
  <c r="O21" i="4" s="1"/>
  <c r="O20" i="4"/>
  <c r="N20" i="4"/>
  <c r="N19" i="4"/>
  <c r="O19" i="4" s="1"/>
  <c r="O18" i="4"/>
  <c r="N18" i="4"/>
  <c r="G18" i="4"/>
  <c r="H18" i="4" s="1"/>
  <c r="O17" i="4"/>
  <c r="N17" i="4"/>
  <c r="G17" i="4"/>
  <c r="H17" i="4" s="1"/>
  <c r="O16" i="4"/>
  <c r="N16" i="4"/>
  <c r="G16" i="4"/>
  <c r="H16" i="4" s="1"/>
  <c r="O15" i="4"/>
  <c r="N15" i="4"/>
  <c r="G15" i="4"/>
  <c r="H15" i="4" s="1"/>
  <c r="O14" i="4"/>
  <c r="N14" i="4"/>
  <c r="G14" i="4"/>
  <c r="H14" i="4" s="1"/>
  <c r="O13" i="4"/>
  <c r="N13" i="4"/>
  <c r="G13" i="4"/>
  <c r="H13" i="4" s="1"/>
  <c r="O12" i="4"/>
  <c r="N12" i="4"/>
  <c r="G12" i="4"/>
  <c r="H12" i="4" s="1"/>
  <c r="O11" i="4"/>
  <c r="N11" i="4"/>
  <c r="G11" i="4"/>
  <c r="H11" i="4" s="1"/>
  <c r="O10" i="4"/>
  <c r="N10" i="4"/>
  <c r="G10" i="4"/>
  <c r="H10" i="4" s="1"/>
  <c r="O9" i="4"/>
  <c r="N9" i="4"/>
  <c r="G9" i="4"/>
  <c r="H9" i="4" s="1"/>
  <c r="O8" i="4"/>
  <c r="N8" i="4"/>
  <c r="G8" i="4"/>
  <c r="H8" i="4" s="1"/>
  <c r="O7" i="4"/>
  <c r="N7" i="4"/>
  <c r="G7" i="4"/>
  <c r="H7" i="4" s="1"/>
  <c r="O6" i="4"/>
  <c r="N6" i="4"/>
  <c r="G6" i="4"/>
  <c r="H6" i="4" s="1"/>
  <c r="E25" i="2" l="1"/>
  <c r="F25" i="2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4" i="2"/>
  <c r="E12" i="3"/>
  <c r="F5" i="3"/>
  <c r="F6" i="3"/>
  <c r="F7" i="3"/>
  <c r="F8" i="3"/>
  <c r="F9" i="3"/>
  <c r="F10" i="3"/>
  <c r="F11" i="3"/>
  <c r="F12" i="3"/>
  <c r="F4" i="3"/>
  <c r="M27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6" i="1"/>
  <c r="F27" i="1"/>
  <c r="G27" i="1" s="1"/>
  <c r="G7" i="1"/>
  <c r="G8" i="1"/>
  <c r="G9" i="1"/>
  <c r="G10" i="1"/>
  <c r="G11" i="1"/>
  <c r="G12" i="1"/>
  <c r="G13" i="1"/>
  <c r="G6" i="1"/>
</calcChain>
</file>

<file path=xl/sharedStrings.xml><?xml version="1.0" encoding="utf-8"?>
<sst xmlns="http://schemas.openxmlformats.org/spreadsheetml/2006/main" count="1166" uniqueCount="361">
  <si>
    <t>순번</t>
  </si>
  <si>
    <t>세입</t>
  </si>
  <si>
    <t>세출</t>
  </si>
  <si>
    <t>관</t>
  </si>
  <si>
    <t>항</t>
  </si>
  <si>
    <t>목</t>
  </si>
  <si>
    <t>예산액</t>
  </si>
  <si>
    <t>증감(B)-(A)</t>
  </si>
  <si>
    <t>당초(A)</t>
  </si>
  <si>
    <t>추경(B)</t>
  </si>
  <si>
    <t>금액</t>
  </si>
  <si>
    <t>비율(%)</t>
  </si>
  <si>
    <t>재산수입</t>
  </si>
  <si>
    <t>기본재산수입</t>
  </si>
  <si>
    <t>사무비</t>
  </si>
  <si>
    <t>인건비</t>
  </si>
  <si>
    <t>급여</t>
  </si>
  <si>
    <t>제수당</t>
  </si>
  <si>
    <t>퇴직금 및 퇴직적립</t>
  </si>
  <si>
    <t>차입금</t>
  </si>
  <si>
    <t>사회보험 부담금</t>
  </si>
  <si>
    <t>이월금</t>
  </si>
  <si>
    <t>전년도이월금(후원금)</t>
  </si>
  <si>
    <t>회의비</t>
  </si>
  <si>
    <t>잡수입</t>
  </si>
  <si>
    <t>기타예금이자수입</t>
  </si>
  <si>
    <t>운영비</t>
  </si>
  <si>
    <t>여비</t>
  </si>
  <si>
    <t>수용비 및 수수료</t>
  </si>
  <si>
    <t/>
  </si>
  <si>
    <t>공공요금</t>
  </si>
  <si>
    <t>시설비</t>
  </si>
  <si>
    <t>시설장비유지비</t>
  </si>
  <si>
    <t>사업비</t>
  </si>
  <si>
    <t>전출금</t>
  </si>
  <si>
    <t>상환금</t>
  </si>
  <si>
    <t>잡지출</t>
  </si>
  <si>
    <t>예비비 및 기타</t>
  </si>
  <si>
    <t>예비비</t>
  </si>
  <si>
    <t>합계</t>
  </si>
  <si>
    <t>2017년 사회복지법인 포도원 3차 추경 세입,세출 예산서</t>
    <phoneticPr fontId="4" type="noConversion"/>
  </si>
  <si>
    <t>(1)세입,세출 총괄표 : 사회복지법인 포도원</t>
  </si>
  <si>
    <t>과목</t>
  </si>
  <si>
    <t>증감</t>
  </si>
  <si>
    <t>내역</t>
  </si>
  <si>
    <t>당초</t>
  </si>
  <si>
    <t>추경</t>
  </si>
  <si>
    <t>부동산 임대수입 1,000,000원</t>
  </si>
  <si>
    <t>지정후원금 : 35,558,000원
- 임원후원금 : 12,100,000원
- 일반후원금 : 23,458,000원</t>
  </si>
  <si>
    <t>비지정후원금 : 2,538,000원 * 12월 = 30,456,000원</t>
  </si>
  <si>
    <t>기타잡수입 : 5,400,000원(오정빌딩 공용상수도요금)</t>
  </si>
  <si>
    <t>(2) 세입내역 : 사회복지법인 포도원</t>
  </si>
  <si>
    <t>법인사무원 급여 : 36,198,000원
- 2,950,000원*1명*5월=14,750,000원
- 3,064,000원*1명*7월=21,448,000원</t>
  </si>
  <si>
    <t>효도휴가비 : 3,608,400원
- 1,770,000원*1명*1월=1,770,000원
- 1,838,400원*1명*1월=1,838,400원</t>
  </si>
  <si>
    <t>퇴직적립금 : 3,317,280원
- 2,950,000원/12*1명*5월=1,229,200원
- 3,064,000원/12*1명*7월=1,787,380원
- 1,770,000원/12*1명*1월=147,500원
- 1,838,400원/12*1명*1월=153,200원</t>
  </si>
  <si>
    <t>사회보험부담금 : 3,476,690원
- 국민연금 : 1,518,180원
- 건강보험(요양포함) : 1,297,620원
- 고용보험 : 358,360원
- 산재보험 : 302,530원</t>
  </si>
  <si>
    <t>이사회회의비 : 1,210,000원
- 1회차(378,000원)
- 2회차(356,400원)
- 3회차(475,600원)</t>
  </si>
  <si>
    <t>여비 : 289,800원
- 1회차(76,200원)
- 2회차(193,800원)
- 3회차(19,800원)</t>
  </si>
  <si>
    <t>공공요금 : 5,400,000원
- 오정동 385-6번지 공동수도요금 : 5,400,000원
=====
공공요금 : 300,000원
- 기부금영수증 및 감사편지 발송비 : 227,040원
- 전화요금 : 34,730원
- 기타 공공요금 : 38,230원</t>
  </si>
  <si>
    <t>기타운영비 : 404,000원
- 1회차(200,000원)
- 2회차(180,000원)
- 3회차(24,000원)</t>
  </si>
  <si>
    <t>로뎀나무주간보호센터 전출금(1회) 2,000,000원</t>
  </si>
  <si>
    <t>포도나무주간보호센터 전출금(1회) 1,000,000원</t>
  </si>
  <si>
    <t>로뎀 전출금 : 10,000,000원
- 2,500,000원*4분기=10,000,0000원</t>
  </si>
  <si>
    <t>예비비 : 10,000,000원</t>
  </si>
  <si>
    <t>(3) 세출내역 : 사회복지법인 포도원</t>
  </si>
  <si>
    <t>시설전출금(후원금)-로뎀나무</t>
  </si>
  <si>
    <t>시설전출금(후원금)-포도나무</t>
  </si>
  <si>
    <t>시설전출금(후원금)-로뎀</t>
  </si>
  <si>
    <t>후원금
수입</t>
    <phoneticPr fontId="4" type="noConversion"/>
  </si>
  <si>
    <t>임대료
수입</t>
    <phoneticPr fontId="4" type="noConversion"/>
  </si>
  <si>
    <t>지정
후원금</t>
    <phoneticPr fontId="4" type="noConversion"/>
  </si>
  <si>
    <t>비지정
후원금</t>
    <phoneticPr fontId="4" type="noConversion"/>
  </si>
  <si>
    <t>기타
차입금</t>
    <phoneticPr fontId="4" type="noConversion"/>
  </si>
  <si>
    <t>전년도
이월금</t>
    <phoneticPr fontId="4" type="noConversion"/>
  </si>
  <si>
    <t>기타
잡수입</t>
    <phoneticPr fontId="4" type="noConversion"/>
  </si>
  <si>
    <t>업무
추진비</t>
    <phoneticPr fontId="4" type="noConversion"/>
  </si>
  <si>
    <t>재산
조성비</t>
    <phoneticPr fontId="4" type="noConversion"/>
  </si>
  <si>
    <t>일반
사업비</t>
    <phoneticPr fontId="4" type="noConversion"/>
  </si>
  <si>
    <t>부채
상환금</t>
    <phoneticPr fontId="4" type="noConversion"/>
  </si>
  <si>
    <t>원금
상환금</t>
    <phoneticPr fontId="4" type="noConversion"/>
  </si>
  <si>
    <t>기타
사업비</t>
    <phoneticPr fontId="4" type="noConversion"/>
  </si>
  <si>
    <t>자산
취득비</t>
    <phoneticPr fontId="4" type="noConversion"/>
  </si>
  <si>
    <t>기관
운영비</t>
    <phoneticPr fontId="4" type="noConversion"/>
  </si>
  <si>
    <t>제세
공과금</t>
    <phoneticPr fontId="4" type="noConversion"/>
  </si>
  <si>
    <t>기타
운영비</t>
    <phoneticPr fontId="4" type="noConversion"/>
  </si>
  <si>
    <t>기관
운영비</t>
    <phoneticPr fontId="4" type="noConversion"/>
  </si>
  <si>
    <t>기타차입금 : 131,687,400원
- 수익사업용 기본재산 취득에 따른 부대비용 지출을 위한 차입금 : 40,000,000원
- 수익사업용 기본재산 취득에 따른 부가가치세 지출을 위한 차입금(환급 받은 후 바로 2018년 2월내로 상환예정) : 41,687,400원
- 임대보증금 : 50,000,000원</t>
    <phoneticPr fontId="4" type="noConversion"/>
  </si>
  <si>
    <t>수용비및수수료 : 4,400원
- 공인인증서 갱신비용(농협418-01-331724) : 4,400원
=====
수용비및수수료 : 12,600,000원
- 도메인 연장비용 : 22,000원
- 결산법인공시 및 신고대행수수료 : 770,000원
- 퇴직연금운용수수료 : 44,034원
- OTP 발급수수료 : 10,000원
- 법인 변경사항 등기비용 및 관련부대비용: 10,000,000원(250,000+1,500,000+@)
- cms프로그램사용료 : (33,0000원+22,000원)*12월=660,000원
- 기타 수용비및수수료(은행,cms수수료 및 필요용품 구입 등) 1,093,966원
=====
수용비및수수료 : 6,508,800원
- 지점용 공인인증서 발급수수료 : 8,800원
- 수익사업용 기본재산 취득에 따른 중개수수료 : 4,800,000원
- 수익사업용 기본재산 취득에 따른 관련부대비용 : 1,700,000원</t>
    <phoneticPr fontId="4" type="noConversion"/>
  </si>
  <si>
    <t>제세공과금 : 61,440원
- 신원보증보험(수입원, 지출원) : 61,440원
=====
제세공과금 : 74,187,400원
- 수익사업용 기본재산 취득에 따른 취득세 등 : 31,500,000원
- 수익사업용 기본재산 취득에 따른 부가가치세 : 41,687,400원
- 수익사업용 기본재산 재산세 등 : 1,000,000원</t>
    <phoneticPr fontId="4" type="noConversion"/>
  </si>
  <si>
    <t>시설장비유지비 : 490,000원
- 수익사업에서 부족한 금액을 지정후원금으로 대체
- 옥상차광막 설치(법인 고유목적사업준비금으로 시설장비유지비에 사용)
(273,421원 + 216,579원)
=====
시설장비유지비 : 390,000원
- 옥상물탱크 커버구입(법인 고유목적사업준비금으로 시설장비유지비에 사용)</t>
    <phoneticPr fontId="4" type="noConversion"/>
  </si>
  <si>
    <t>법인 기본재산 취득 : 680,000,000원
=====
자산취득비 1,000,000원
=====
자산취득비 : 510,000원
- 에어컨 구입(법인 고유목적사업준비금으로 자산취득비에 사용)</t>
    <phoneticPr fontId="4" type="noConversion"/>
  </si>
  <si>
    <t>시설 신증축비 및 기타시설비 : 1,000,000원
=====
- 수익사업용 기본재산 감정평가수수료 : 2,000,000원</t>
    <phoneticPr fontId="4" type="noConversion"/>
  </si>
  <si>
    <t>원금상환금 : 50,000,000원
- 수익사업용 기본재산취득에 따른 장기차입금의 상환 : 0원
- 임대보증금 반환 : 50,000,000원</t>
    <phoneticPr fontId="4" type="noConversion"/>
  </si>
  <si>
    <t>잡지출 : 1,202,600원
=====
잡지출 : 136,390원
=====
잡지출 : 44,800원</t>
    <phoneticPr fontId="4" type="noConversion"/>
  </si>
  <si>
    <t>전년도이월금 : 680,609,026원
- 농협(418-01-******) 35,790원
- 하나(654-910016-*****) 33원
- 하나(654-910028-*****) 680,573,203원
=====
전년도이월금 : 1,256원
- 하나(654-910013-*****) : 1,256원
=====
전년도이월금 : 952,661원
- 하나(654-910017-*****) : 952,661원
=====
전년도이월금 : 96,166원
- 하나(654-910017-*****) : 96,166원</t>
    <phoneticPr fontId="4" type="noConversion"/>
  </si>
  <si>
    <t>전년도이월금(후원금) : 21,057,804원
- 하나(654-910013-*****, 지정후원금) : 12,397,022원
- 국민(459001-04-******, 지정후원금) : 1,827,838원
- 농협(418-01-******, 지정후원금) : 536,947원
- 농협(418-01-******, 비지정후원금) : 6,295,997원</t>
    <phoneticPr fontId="4" type="noConversion"/>
  </si>
  <si>
    <t>기타예금이자수입 : 500,462원
- 농협(418-01-******) : 30원
- 하나(654-910016-*****) : 20원
- 하나(654-910028-*****) : 500,412원
=====
기타예금이자수입 : 20,196원
- 하나(654-910013-*****, 지정후원금) : 10,000원
- 국민(459001-04-******, 지정후원금) : 1,600원
- 농협(418-01-******, 지정후원금) : 600원
- 농협(418-01-******, 비지정후원금) : 7,996원
=====
기타예금이자수입 : 10원
- 하나(654-910013-*****) : 10원
=====
기타예금이자수입 : 939원
- 하나(654-910017-*****) : 939원
=====
기타예금이자수입 : 80원
- 하나(654-910017-*****) : 80원</t>
    <phoneticPr fontId="4" type="noConversion"/>
  </si>
  <si>
    <t>2017년 로뎀나무주간보호센터 3차 추경 세입,세출 예산서</t>
    <phoneticPr fontId="4" type="noConversion"/>
  </si>
  <si>
    <t>(1) 세입,세출 총괄표 : 로뎀나무주간보호센터</t>
    <phoneticPr fontId="4" type="noConversion"/>
  </si>
  <si>
    <t>당초(A)</t>
    <phoneticPr fontId="4" type="noConversion"/>
  </si>
  <si>
    <t>추경(B)</t>
    <phoneticPr fontId="4" type="noConversion"/>
  </si>
  <si>
    <t>사업수입</t>
  </si>
  <si>
    <t>이용료사업
수입</t>
    <phoneticPr fontId="4" type="noConversion"/>
  </si>
  <si>
    <t>보조금수입</t>
  </si>
  <si>
    <t>시도보조금 
(운영비)</t>
    <phoneticPr fontId="4" type="noConversion"/>
  </si>
  <si>
    <t>시도보조금 
(인건비)</t>
    <phoneticPr fontId="4" type="noConversion"/>
  </si>
  <si>
    <t>퇴직금 및 퇴직적립금</t>
  </si>
  <si>
    <t>기타보조금
(시비)</t>
    <phoneticPr fontId="4" type="noConversion"/>
  </si>
  <si>
    <t>사회보험
부담금</t>
    <phoneticPr fontId="4" type="noConversion"/>
  </si>
  <si>
    <t>기타보조금
(구비)</t>
    <phoneticPr fontId="4" type="noConversion"/>
  </si>
  <si>
    <t>기타후생경비</t>
  </si>
  <si>
    <t>후원금수입</t>
  </si>
  <si>
    <t>지정후원금</t>
  </si>
  <si>
    <t>업무추진비</t>
  </si>
  <si>
    <t>기관운영비</t>
  </si>
  <si>
    <t>비지정후원금</t>
  </si>
  <si>
    <t>전입금</t>
  </si>
  <si>
    <t>법인전입금
(후원금)</t>
    <phoneticPr fontId="4" type="noConversion"/>
  </si>
  <si>
    <t>전년도이월금(이용료)</t>
    <phoneticPr fontId="4" type="noConversion"/>
  </si>
  <si>
    <t>전년도이월금(잡수입)</t>
    <phoneticPr fontId="4" type="noConversion"/>
  </si>
  <si>
    <t>제세공과금</t>
  </si>
  <si>
    <t>기타예금
이자수입</t>
    <phoneticPr fontId="4" type="noConversion"/>
  </si>
  <si>
    <t>차량비</t>
  </si>
  <si>
    <t>기타잡수입</t>
  </si>
  <si>
    <t>기타운영비</t>
  </si>
  <si>
    <t>재산조성비</t>
  </si>
  <si>
    <t>자산취득비</t>
  </si>
  <si>
    <t>연료비</t>
  </si>
  <si>
    <t>사회심리 재활 사업비</t>
  </si>
  <si>
    <t>교육재활 
사업비</t>
    <phoneticPr fontId="4" type="noConversion"/>
  </si>
  <si>
    <t>식간식사업
사업비</t>
    <phoneticPr fontId="4" type="noConversion"/>
  </si>
  <si>
    <t>(2) 세입내역 : 로뎀나무주간보호센터</t>
    <phoneticPr fontId="4" type="noConversion"/>
  </si>
  <si>
    <t>증감
(B-A)</t>
    <phoneticPr fontId="4" type="noConversion"/>
  </si>
  <si>
    <t>이용료사업수입</t>
  </si>
  <si>
    <t>이용료 25,425,000
200,000*8명*12월=19,200,000
100,000*12월=1,200,000
100,000*4월=400,000
100,000*3월=300,000
100,000*9월=900,000
 25,000*1월= 25,000
200,000*10월=2,000,000
200,000*7월= 1,400,000</t>
  </si>
  <si>
    <t>보조금
수입</t>
    <phoneticPr fontId="4" type="noConversion"/>
  </si>
  <si>
    <t>시도
보조금</t>
    <phoneticPr fontId="4" type="noConversion"/>
  </si>
  <si>
    <t>운영비  7,402,000</t>
  </si>
  <si>
    <t>인건비 142,689,530</t>
  </si>
  <si>
    <t>기타
보조금</t>
    <phoneticPr fontId="4" type="noConversion"/>
  </si>
  <si>
    <t>종사자수당-시비
50,000*4명*12월 2,400,000</t>
  </si>
  <si>
    <t>종사자수당-구비
50,000*4명*12월 2,400,000</t>
  </si>
  <si>
    <t>후원금
수입</t>
    <phoneticPr fontId="4" type="noConversion"/>
  </si>
  <si>
    <t>지정
후원금</t>
    <phoneticPr fontId="4" type="noConversion"/>
  </si>
  <si>
    <t>지정 후원금 500,000</t>
  </si>
  <si>
    <t>비지정
후원금</t>
    <phoneticPr fontId="4" type="noConversion"/>
  </si>
  <si>
    <t>비지정후원금 9,000,000</t>
  </si>
  <si>
    <t>법인전입금(후원금)</t>
  </si>
  <si>
    <t>법인 전입금 2,000,000</t>
  </si>
  <si>
    <t>전년도이월금
(자부담)</t>
    <phoneticPr fontId="4" type="noConversion"/>
  </si>
  <si>
    <t>(자부담)전년도이월금 11,960,537</t>
  </si>
  <si>
    <t>전년도이월금
(잡수입)</t>
    <phoneticPr fontId="4" type="noConversion"/>
  </si>
  <si>
    <t>전년도 이월금 잡수입 4,599,210</t>
  </si>
  <si>
    <t>전년도이월금
(후원금)</t>
    <phoneticPr fontId="4" type="noConversion"/>
  </si>
  <si>
    <t>(후원금) 전년도이월금 14,227,922
=====
공동모금회) 월동난방비 735,439
공동모금회) 전년도 이자  1,350</t>
  </si>
  <si>
    <t>(자) 기타예금이자수입 12,723
=====
(후)기타예금이자수입 6,289</t>
  </si>
  <si>
    <t>직원식간식비
40,000*5명*6월= 1,200,000
40,000*4명*6월=   960,000</t>
  </si>
  <si>
    <t>(3) 세출내역 : 로뎀나무주간보호센터</t>
    <phoneticPr fontId="4" type="noConversion"/>
  </si>
  <si>
    <t>(자) 취사원 급여 2,794,000
(4급 8호)1,894,000*1월=1,894,000
(취사원)900,000*1월=900,000
=====
(후)취사원 급여 14,366,000
(4급 8호)1,894,000*5월= 9,470,000
(소급 분)  396,000*1월=   396,000
(취사 원) 900,000*5월= 4,500,000
=====
(보조금) 급여 99,714,000
4급 12호)2,480,000*8월= 19,840,000
4급 13호)2,541,000*4월= 10,164,000         
= 30,004,000
4급 7호)2,081,000*4월=  8,324,000
4급 8호)2,169,000*8월= 17,352,000
= 25,676,000
4급 4호)1,846,000*2월=  3,692,000
4급 5호)1,881,000*10월=19,180,000
=22,872,000
4급 2호)1,714,000* 3월=  5,142,000
4급 3호)1,780,000* 9월= 16,020,000
=21,162,000</t>
  </si>
  <si>
    <t>(자)가족수당 40,000
취사원 8호) 40,000*1월= 40,000
=====
(후)가족수당 200,000
취사원 8호 40,000*5월= 200,000
=====
(보조금)가족수당 3,360,000
4급 13호)260,000*12월= 3,120,000
4급  8호) 20,000*12월=   240,000</t>
  </si>
  <si>
    <t>(후)취사원 효도휴가비 1,626,000
1,176,000*1월=1,176,000
  450,000*1월=  450,000
=====
(보조금) 효도휴가비 9,917,400
4급 12호)1,488,000*1월= 1,488,000
4급 13호)1,524,600*1월= 1,524,600
= 3,012,600
4급 7호)1,248,600*1월 = 1,248,600
4급 8호)1,301,400*1월 = 1,301,400
= 2,550,000
4급 4호)1,107,600*1월=1,107,600
4급 5호)1,150,800*1월=1,150,800
= 2,258,400
4급 2호) 1,028,400*1월= 1,028,400
4급 3호) 1,068,000*1월= 1,068,000
=2,096,400</t>
  </si>
  <si>
    <t>(보조금)시간외근무수당 8,568,580
4급 12호)((2,480,000/209*1.5)*12시간)=213,590*8월=1,708,720
4급 13호)((2,541,000/209*1.5)*12시간)=218,850*4월=  875,400
= 2,584,120
4급 7호)((2,081,000/209*1.5)*12시간)=179,230*5월=   896,150
4급 8호)((2,169,000/209*1.5)*12시간)=186,810*7월= 1,307,670
=2.203.820
4급 4호)((1,846,000/209*1.5)*12시간)=158,990*3월=  476,970
4급 5호)((1,918,000/209*1.5)*12시간)=165,190*9월=1,486,710
= 1,963,680
4급 2호)((1,714,000/209*1.5)*12시간)=147,620*4월=  590,480
4급 3호)((1,780,000/209*1.5)*12시간)=153,310*8월=1,226,480
= 1,816,960</t>
  </si>
  <si>
    <t>(자)직책수당 1,200,000
팀장 100,000*12월=1,200,000</t>
  </si>
  <si>
    <t>(자)퇴직적립금 232,840
취사원 8호)157,840*1월=157,840
 (취사원)75,000*1월= 75,000
=====
(후)퇴직적립금 1,332,700
취사원 8호)
255,870*1월=255,870
161,170*1월=161,170
 56,480*1월= 56,480
157,840*2월=315,680
 75,000*4월=300,000
131,000*1월=131,000
112,500*1월=112,500
=====
(보조금)퇴직적립금 10,629,620
4급 13호) 369,000*1월=  369,000
          262,780*7월=1,839,460
          394,940*1월=  394,940
          267,890*1월=  267,890
          268,320*1월=  268,320
          286,560*1월=  286,560
=3,426,170
4급 8호) 287,470*1월= 287,470
         198,360*1월= 198,360
         205,690*1월= 205,690
         206,320*4월= 825,280
         314,770*1월= 314,770
         221,890*1월= 221,890
= 2,655,870
4급 5호)254,470*1월=  254,470
        175,420*1월=  175,420
        181,420*2월=  362,840
        181,940*6월=1,091,640
        277,840*1월=  277,840
        195,700*1월=  195,700
=2,357,910
4급 3호)236,870*1월 = 236,870
        163,470*2월 = 326,940
        168,970*2월 = 337,940
        169,450*5월 = 847,250
        258,450*1월 = 258,450
        182,220*1월 = 182,220
 = 2,189,670</t>
  </si>
  <si>
    <t>사무비</t>
    <phoneticPr fontId="4" type="noConversion"/>
  </si>
  <si>
    <t>인건비</t>
    <phoneticPr fontId="4" type="noConversion"/>
  </si>
  <si>
    <t>사회보험부담금</t>
  </si>
  <si>
    <t>(자) 국민연금 43,870
취사원)43,870*1월=43,870
=====
(후)국민연금
취사원) 43,870*5월= 219,350
=====
(보조금)국민연금 5,243,760
4급 13호)131,440*6월=788,640
         167,620*6월=1,005,720
=1,794,360
4급  8호) 105,790*6월= 634,740
          110,110*6월= 660,660
=1,295,400
4급  5호) 93,280*6월= 559,680
          91,750*6월= 550,500
=1,110,180
4급  3호) 87,930*6월= 527,580
          86,440*6월= 518,640
=1,046,220
할인)200*12월=2,400원</t>
  </si>
  <si>
    <t>(자) 건강보험 131,060
취사원 8호) 62,680*1월=62,680
취사원) 29,830*1월= 29,830
정산)38,550
=====
(후)건강보험 476,290
취사원 8호) 62,680*5월=313,400
            43,570*1월= 43,570
취사원)29,830*4월=119,320
=====
(보조금)건강보험 3,321,300
4급 13호)76,900*3월= 230,700
         77,580*9월= 698,220
=928,920
4급  8호)76,120* 3월=228,360
         76,140* 9월=685,260
=913,620
4급 5호)63,440*12월=761,280
4급 3호)59,790*12월=717,480</t>
  </si>
  <si>
    <t>(자) 취사원 장기요양보험 8,540
4,100*1월= 4,100
1,950*1월= 1,950
정산) 2,400
=====
(후) 장기요양보험 31,150
취사원 8호)4,100*5월=20,500
취사원) 1,950*5월=9,750
정산)900원
=====
(보조금)장기요양 217,290
4급 13호)5,030*3월=15,090
         5,080*9월=45,720
= 60,810
4급 8호)4,980*12월=59,760
4급 5호)4,150*12월=49,800
4급 3호)3,910*12월=46,920</t>
  </si>
  <si>
    <t>(자) 고용보험 76,850
취사원 8호)18,180*1월= 18,180
취사원) 8,510*1월=8,510
정산)50,160
=====
(후) 고용보험 142,940
취사원 8호) 27,670*1월= 27,670
취사원) 18,180*4월= 72,720
         8,510*5월= 42,550
=====
(보조금) 고용보험 961,950
71,730*1월 =  71,730
81,220*2월 = 162,440
76,420*1월 =  76,420
81,420*8월 = 651,360</t>
  </si>
  <si>
    <t>(자) 산재보험 64,700
취사원 8급)15,310*1월= 15,310
취사원) 7,160*1월=7,160
정산) 42,230
=====
(후) 취사원 산재보험 181,450
83,910*1월 = 83,910
15,560*2월 = 31,120
15,310*2월 = 30,620
7,160*5월  = 35,800
=====
(보조금) 산재보험 755,630
68,350 *2월 = 136,700
68,770 *9월 = 618,930</t>
  </si>
  <si>
    <t>자) 기타후생경비 571,000
명절상품권
50,000*5명*2회=500,000
30,000*1명*2회= 60,000
              =560,000
직원답합대회 간식 
11,000*1월= 11,000
우수 종사자 표창
=====
(후원금) 기타후생경비
10년 근속 수당 
1,000,000</t>
  </si>
  <si>
    <t>(자부담)기관운영비 150,000
유관기관경조사비 100,000*1회=100,000
                  50,000*1회= 50,000
부모 간담회</t>
  </si>
  <si>
    <t>(자)회의비 512,000
교사회의비   37,000*1회=37,000
운영위원회  101,000*1회=101,000
            174,000*1회=174,000
교  통  비  100,000*2회=200,000
평가회의비</t>
  </si>
  <si>
    <t>(자) 여비548,080</t>
  </si>
  <si>
    <t>(자)수용비 및 수수료 1,529,951
사무용품          500,000
생활용품          325,000
수수료            4,951
등기료            200,000
퇴직연금 수수료   500,000
=====
(후)수용비 및 수수료 1,146,850
사무용품          484,899
생활용품          200,520
환경정리          246,850
수수료            154,581
등기료            15,000원*4월 = 60,000
=====
(보)수용비 수수료
생활용품 138,070</t>
  </si>
  <si>
    <t>(자부담)공공요금 572,610
전기요금    30,000
수도요금   537,660
우 편 료     4,950
=====
(보조금)공공요금  2,091,930
전기요금            1,393,930
전화요금  20,200*12월=242,400
유선방송   8,800*12월=105,600
인터넷    50,000* 7월=350,000</t>
  </si>
  <si>
    <t>(자부담)제세공과금  1,212,790
자동차보험               533,660*1회=533,660
신원보증보험              10,240*2명=20,480  
환경개선부담금            80,890*1회=80,890
종사자상해보험            19,110*1회=19,110
한국장애인시설협회비      30,000*10월=300,000
대전주간보호장애인시설비  10,000*12월=120,000</t>
  </si>
  <si>
    <t>(자부담)차량비 255,000
차량연료(주유비)    120,000원
차량검사비 및 정비  135,000원
=====
보조금) 차량비
주유비 300,000</t>
  </si>
  <si>
    <t>(자부담)기타운영비 900,000
구급약 및 의료기기 
보수교육
48,000*3명=144,000
24,000*1명= 24,000
직원교육 및 연수
436,000
직원 피복비
239,000
강사비 
성희롱 예방 교육 100,000
개인정보 보호교육  
주간보호 단합      125,000
교사 스터디</t>
  </si>
  <si>
    <t>(자부담)시설비</t>
  </si>
  <si>
    <t>(자)자산취득비 594,000
출퇴근 지문인식기 484,000
공유기            110,000</t>
  </si>
  <si>
    <t>(자)시설장비유지비</t>
  </si>
  <si>
    <t>사업비</t>
    <phoneticPr fontId="4" type="noConversion"/>
  </si>
  <si>
    <t>(자부담)연료비 10,000
=====
(보조금)연료비 1,380,000
=====
후원금) 공동모금회 735,439</t>
  </si>
  <si>
    <t>(자) 사회심리재활사업비 446,840
여름캠프 100,000
현장학습  86,840
송년의밤 260,000
=====
(후원금)사회심리재활사업 2,761,980
장애인의 날            330,370*1회=330,370
송년의 밤               60,000*1회= 60,000
가족지원캠프           232,020*2회=464,040
생일파티                           366,500
여름캠프               268,660*1회=268,660
현장학습                         1,332,410
=====
(보조금) 사회심리재활사업  3,492,000
여름캠프 2,452,000*1회 = 2,452,000
가족지원   400,000*1회 =   400,000
현장학습   100,000*3회 =   300,000
송년의밤   340,000*1회 =   340,000</t>
  </si>
  <si>
    <t>교육재활 사업비</t>
  </si>
  <si>
    <t>(자) 감각통합 프로그램
=====
(후)교육재활 774,100
감각통합   774,100</t>
  </si>
  <si>
    <t>(자) 기타사업비 
부모상담
=====
(후원금) 기타사업비 
후원자 및 자원봉사자 관리</t>
  </si>
  <si>
    <t>식간식사업사업비</t>
  </si>
  <si>
    <t>자) 식간식 사업비 7,759,880</t>
  </si>
  <si>
    <t>(자) 잡지출  3,459
=====
(후)잡지출 6,751</t>
  </si>
  <si>
    <t>(자)예비비 24,500,000
=====
(후) 예비비 1,470,000</t>
  </si>
  <si>
    <t>2017년 포도나무주간보호센터 3차 추경 세입,세출 예산서</t>
    <phoneticPr fontId="4" type="noConversion"/>
  </si>
  <si>
    <t>(1)세입,세출 총괄표 : 포도나무주간보호센터</t>
    <phoneticPr fontId="4" type="noConversion"/>
  </si>
  <si>
    <t>이용료
사업수입</t>
    <phoneticPr fontId="4" type="noConversion"/>
  </si>
  <si>
    <t>시도보조금
(운영비)</t>
    <phoneticPr fontId="25" type="noConversion"/>
  </si>
  <si>
    <t>시도보조금
(인건비)</t>
    <phoneticPr fontId="25" type="noConversion"/>
  </si>
  <si>
    <t>기타보조금(종사자수당-시비)</t>
    <phoneticPr fontId="25" type="noConversion"/>
  </si>
  <si>
    <t>기타보조금(종사자수당-구비)</t>
    <phoneticPr fontId="25" type="noConversion"/>
  </si>
  <si>
    <t>기타
후생경비</t>
    <phoneticPr fontId="4" type="noConversion"/>
  </si>
  <si>
    <t>직책보조비</t>
  </si>
  <si>
    <t>법인전입금(후원금)</t>
    <phoneticPr fontId="4" type="noConversion"/>
  </si>
  <si>
    <t>전년도이월금(후원금)</t>
    <phoneticPr fontId="4" type="noConversion"/>
  </si>
  <si>
    <t>기타
잡수입</t>
    <phoneticPr fontId="4" type="noConversion"/>
  </si>
  <si>
    <t>시설장비
유지비</t>
    <phoneticPr fontId="4" type="noConversion"/>
  </si>
  <si>
    <t>사업비
(기타사업)</t>
    <phoneticPr fontId="4" type="noConversion"/>
  </si>
  <si>
    <t>사업비
(식간식)</t>
    <phoneticPr fontId="4" type="noConversion"/>
  </si>
  <si>
    <t>(2) 세입내역 : 포도나무주간보호센터</t>
    <phoneticPr fontId="4" type="noConversion"/>
  </si>
  <si>
    <t>2017 3추
이용료(자) 13,665,000
이용료    = 12,450,000
100,000*7명*12월 =  8,400,000
100,000*2명*11월 =  2,200,000
 50,000*3명*12월 =  1,800,000
 25,000*2명* 1월 =    50,000
야간보호비 = 1,125,000
50,000*11월       = 550,000
67,500* 8월       = 540,000
                  =  35,000</t>
  </si>
  <si>
    <t>운영비                     7,486,000</t>
  </si>
  <si>
    <t>인건비                  153,493,430</t>
  </si>
  <si>
    <t>종사자특별수당-시비(보)    2,400,000
시비     50,000원*4명*12월=2,400,000</t>
  </si>
  <si>
    <t>종사자특별수당-구비(보)    2,400,000
구비     50,000원*4명*12월=2,400,000</t>
  </si>
  <si>
    <t>지정후원금                 1,200,000</t>
  </si>
  <si>
    <t>비지정후원금 2,000,000
100,000*12=1,200,000
100,000* 5=  500,000
             300,000</t>
  </si>
  <si>
    <t>법인전입금                 1,000,000</t>
  </si>
  <si>
    <t>전년도이월금(이용료)      21,082,827</t>
  </si>
  <si>
    <t>전년도이월금(잡수입)         197,902</t>
  </si>
  <si>
    <t>전년도이월금(후)           8,674,751
비지정후원금 이월금        7,474,230
지정후원금   이월금        1,200,521</t>
  </si>
  <si>
    <t>기타예금이자수입(자)        12,271
=====
기타예금이자수입(후)           6,249</t>
  </si>
  <si>
    <t>잡수입(자)                 1,920,000
직원식대   4명*40,000*12월=1,920,000</t>
  </si>
  <si>
    <t>(3) 세출내역 : 포도나무주간보호센터</t>
    <phoneticPr fontId="4" type="noConversion"/>
  </si>
  <si>
    <t>급여(보) = 109,880,000
3급20호  3,190,000원*1명*6월=19,140,000
3급21호  3,238,000원*1명*4월=19,428,000
= 38,568,000
4급 8호  2,169,000원*1명*7월=15,183,000
4급 9호  2,257,000원*1명*5월=11,285,000
= 26,468,000
4급 5호  1,918,000원*1명*4월= 7,672,000
4급 6호  1,996,000원*1명*3월= 5.988,000
= 13,660,000
4급 3호  1,780,000원*1명* 1월= 1,780,000  
4급 4호  1,846,000원*1명*11월=20,306,000
= 22,086,000
4급 3호  1,780,000원*1명* 2월= 3,560,000  
4급 4호  1,846,000원*1명* 3월= 5,538,000
= 9,098,000"</t>
  </si>
  <si>
    <t>효도휴가비(보) 10,946,400
3급20호  3,914,000*60%*1회=1,914,000
3급21호  3,238,000*60%*1회=1,942,800
4급 8호  2,169,000*60%*1회=1,301,400
4급 9호  2,257,000*60%*1회=1,354,200
4급 5호  1,918,000*60%*1회=1,150,800
4급 3호  1,780,000*60%*1회=1,068,000
4급 4호  1,846,000*60%*1회=1,107,600
4급 4호  1,846,000*60%*1회=1,107,600</t>
  </si>
  <si>
    <t>종사자특별수당-시비(보) 2,400,000
50,000원*4명*12월=2,400,000</t>
  </si>
  <si>
    <t>종사자특별수당-구비(보) 2,400,000
50,000원*4명*12월=2,400,000</t>
  </si>
  <si>
    <t>시간외수당(보) 9,463,620
3급 21호 (3,190,000/209*1.5*12시간)*6+(3,238,000/209*1.5*12시간)*6= 3,321,720
4급 9호  (2,169,000/209*1.5*12시간)*7+(2,257,000/209*1.5*12시간)*5= 2,279,620
4급 6호  (1,918,000/209*1.5*12시간)*4+(1,996,000/209*1.5*12시간)*3= 1,176,490
4급 4호  (1,780,000/209*1.5*12시간)*1+(1,846,000/209*1.5*12시간)*11=1,902,200
4급 4호  (1,780,000/209*1.5*12시간)*2+(1,846,000/209*1.5*12시간)*3=   783,590</t>
  </si>
  <si>
    <t>직책수당(자) 600,000
주임(성보배) 50,000원*12월=600,000</t>
  </si>
  <si>
    <t>가족수당(보) 680,000
4급 9호  20,000원*1명*12월=240,000
4급 6호  20,000원*2명* 6월=240,000
4급 6호  40,000원*1명* 2월= 80,000
4급 4호  40,000원*1명* 3월=120,000</t>
  </si>
  <si>
    <t>퇴직금 및 퇴직적립금</t>
    <phoneticPr fontId="4" type="noConversion"/>
  </si>
  <si>
    <t>퇴직적립금(보) 11,364,380
3급21호 46,946,520/12 = 3,912,280
4급 9호 33,443,220/12 = 2,786,980
4급 6호 17,007,290/12 = 1,417,300
4급 4호 27,363,800/12 = 2,280,370
4급 4호 11,609,190/ 5 =   967,450</t>
  </si>
  <si>
    <t>국민연금(보) 5,542,050
3급21호  146,880*6 = 881,280
         159,070*6 = 954,420
= 1,835,700
4급 9호  111,150*6 = 666,900
         115,830*6 = 694,980
= 1,361,880
4급 6호   98,100*6 = 588,600
         102,370*1 = 102,370
=  690,970
4급 4호   93,240*6 = 559,440
          96,610*6 = 579,660
= 1,139,100
4급 4호   103,360*5 = 516,800
자동이체 할인(-2,400)
200*12=2,400</t>
  </si>
  <si>
    <t>건강보험정산(자) 3,000
=====
건강보험(보) 3,954,490 
3급21호 109,990*3  = 329,970
3급21호 110,000*9  = 990,000
4급 9호  80,090*12 = 961,080
4급 6호  70,520*3  = 211,560 
4급 6호  70,770*4  = 283,080  
4급 4호  66,800*3  = 200,400
4급 4호  66,790*9  = 601,110
4급 4호  70,310*5  = 351,550
건강보험정산(보) 25,740</t>
  </si>
  <si>
    <t>장기요양보험정산(자) 240
=====
장기요양보험(보) 258,740
3급21호 7,200*12 = 86,400
4급 9호 5,240*12 = 62,280
4급 6호 4,610* 3 = 13,830
4급 6호 4,630* 4 = 18,520
4급 4호 4,370*12 = 52,440
4급 4호 4,600* 5 = 23,000
장기요양보험정산(보) 1,670</t>
  </si>
  <si>
    <t>고용보험정산(자) 28,160
=====
고용보험(보) 758,970
63,670*3 = 191,010
58,740*1 =  58,740
63,740*3 = 191,220
63,600*5 = 318,000</t>
  </si>
  <si>
    <t>산재보험정산(자) 23,660
=====
산재보험(보) 644,780
53,740*3=161,220
53,790*4=215,160
53,680*5=268,400</t>
  </si>
  <si>
    <t>기타
후생경비</t>
    <phoneticPr fontId="4" type="noConversion"/>
  </si>
  <si>
    <t>기타후생경비(자)            770,200
물품구입                     10,200
명절선물비                  460,000
             50,000*4명*2회=400,000
             30,000*1명*2회= 60,000
3년근속수당                 300,000
=====
기타후생경비(후)            500,000
5년근속수당                 500,000</t>
  </si>
  <si>
    <t>업무
추진비</t>
    <phoneticPr fontId="4" type="noConversion"/>
  </si>
  <si>
    <t>기관
운영비</t>
    <phoneticPr fontId="4" type="noConversion"/>
  </si>
  <si>
    <t>기관운영비(자)    100,000
유관기관 및 센터 내 경조비      100,000
부모간담회         
실습평가회의비</t>
  </si>
  <si>
    <t>업무
추진비</t>
    <phoneticPr fontId="4" type="noConversion"/>
  </si>
  <si>
    <t>직책
보조비</t>
    <phoneticPr fontId="4" type="noConversion"/>
  </si>
  <si>
    <t>직책보조비(자)            1,200,000
시설장     100,000원*12월=1,200,000</t>
  </si>
  <si>
    <t>운영회의비(자)            1,244,000
운영회의비                 =476,000
교통비      50,000*2명*2회 =200,000
회의비                     = 32,000
교사스터디 평가회의비</t>
  </si>
  <si>
    <t>여비(자) 709,680 + 100,000 = 809,680</t>
  </si>
  <si>
    <t>수용비 및 수수료(자) 2,116,000
생활용품비     863,320 + 200,000 = 1,063,320 
사무용품구입비 483,560 + 100,000 =   583,560
수수료         319,854 +  49,266 =   369,120
기타                     100,000 =   100,000
=====
수용비 및 수수료(후)        17,500
생활용품                    
사무용품                   
수용비 및 수수료            17,500</t>
  </si>
  <si>
    <t>공공요금(자) 999,610
LG인터넷 18,180+10,070*55,440*3 = 194,570
팩스요금                        = 161,830
전화요금                        = 106,630
수도요금       486,580 + 50,000 = 536,580
=====
공공요금(보) 1,890,170    
전기요금    1,602,740 + 144,000  = 1,746,740 
LG인터넷                             106,060
팩스요금         6,060 +  8,000  =    14,060
전화요금        10,930 + 17,000 =     27,930</t>
  </si>
  <si>
    <t>제세
공과금</t>
    <phoneticPr fontId="4" type="noConversion"/>
  </si>
  <si>
    <t>제세공과금(자) 538,790
대전주간보호센터연합회비   120,000 
장애인복지시설협회비       360,000
신원보증보험                42,570
종사자상해보험              16,220
기타</t>
  </si>
  <si>
    <t>기타
운영비</t>
    <phoneticPr fontId="4" type="noConversion"/>
  </si>
  <si>
    <t>기타운영비(자) 769,200
의약품 구입       
보수교육 48,000원*2명+24,000원1명 = 120,000
직원연수 및 교육                  = 250,000
교육 강사비                       = 100,000
주간보호단합대회       25,000*4명 = 100,000
상용피복비                        = 199,200
교사스터디         
개인정보교육</t>
  </si>
  <si>
    <t>재산
조성비</t>
    <phoneticPr fontId="4" type="noConversion"/>
  </si>
  <si>
    <t>시설비 (자)</t>
  </si>
  <si>
    <t>자산
취득비</t>
    <phoneticPr fontId="4" type="noConversion"/>
  </si>
  <si>
    <t>자산취득비(자) 3,773,780
컴퓨터 
지문인식기         484,000
컬러복합기         880,000
냉장고           1,590,000
세탁기             819,780</t>
  </si>
  <si>
    <t>시설장비유지비(자) 413,000
출입문 수리비    413,000</t>
  </si>
  <si>
    <t>도시가스(후) 550,310  
200,310 + 350,000 = 550,310
=====
연료비(보)              1,609,830</t>
  </si>
  <si>
    <t>사회심리 재활 
사업비</t>
    <phoneticPr fontId="4" type="noConversion"/>
  </si>
  <si>
    <t>사회심리(자) 1,210,330
여름캠프                    610,330
송년의밤                    600,000
=====
사회심리재활(후) 2,037,250
현장체험학습               = 794,320
가족지원캠프               = 487,330
장애인의날                 = 200,000
생일파티 455,600 + 100,000 = 555,600
=====
사회심리(보)              3,986,000
여름캠프                  2,500,000
가족지원캠프                686,000
현장체험학습                300,000
장애인의날                  500,000</t>
  </si>
  <si>
    <t>교육재활사업비(후) 1,276,810
지정 후원금                    
매트 구입              450,000 =   450,000   
감각통합     726,810 + 100,000 =   826,810
비지정 후원금  문구류구매</t>
  </si>
  <si>
    <t>기타사업비(후)             
후원 및 자원봉사자 관리     
부모상담</t>
  </si>
  <si>
    <t>식간식(자)               3,940,230
=====
식간식(후)               3,998,300</t>
  </si>
  <si>
    <t>(자) 잡지출 6,690
=====
잡지출(자) 830</t>
  </si>
  <si>
    <t>예비비(자) 19,100,000
=====
예비비(후)  4,500,000</t>
  </si>
  <si>
    <t>2017년 로뎀 3차 추경 세입,세출 예산서</t>
    <phoneticPr fontId="4" type="noConversion"/>
  </si>
  <si>
    <t>(1)세입,세출 총괄표 : 로뎀</t>
    <phoneticPr fontId="4" type="noConversion"/>
  </si>
  <si>
    <t>입소자부담금수입</t>
  </si>
  <si>
    <t>입소비용   수입</t>
    <phoneticPr fontId="4" type="noConversion"/>
  </si>
  <si>
    <t>입소비용수입</t>
    <phoneticPr fontId="4" type="noConversion"/>
  </si>
  <si>
    <t>보조금     수입</t>
    <phoneticPr fontId="4" type="noConversion"/>
  </si>
  <si>
    <t>국고보조금</t>
  </si>
  <si>
    <t>시도보조금</t>
  </si>
  <si>
    <t>일용잡급</t>
  </si>
  <si>
    <t>시군구보조금</t>
    <phoneticPr fontId="4" type="noConversion"/>
  </si>
  <si>
    <t>후원금     수입</t>
    <phoneticPr fontId="4" type="noConversion"/>
  </si>
  <si>
    <t>사회보험   부담금</t>
    <phoneticPr fontId="4" type="noConversion"/>
  </si>
  <si>
    <t>비지정후원금</t>
    <phoneticPr fontId="4" type="noConversion"/>
  </si>
  <si>
    <t>기타후생경비</t>
    <phoneticPr fontId="4" type="noConversion"/>
  </si>
  <si>
    <t>업무     추진비</t>
    <phoneticPr fontId="4" type="noConversion"/>
  </si>
  <si>
    <t>전년도이월금</t>
    <phoneticPr fontId="4" type="noConversion"/>
  </si>
  <si>
    <t>기타예금이자수입</t>
    <phoneticPr fontId="4" type="noConversion"/>
  </si>
  <si>
    <t>수용비 및    수수료</t>
    <phoneticPr fontId="4" type="noConversion"/>
  </si>
  <si>
    <t>재산      조성비</t>
    <phoneticPr fontId="4" type="noConversion"/>
  </si>
  <si>
    <t>시설장비   유지비</t>
    <phoneticPr fontId="4" type="noConversion"/>
  </si>
  <si>
    <t>생계비</t>
  </si>
  <si>
    <t>수용기관경비</t>
    <phoneticPr fontId="4" type="noConversion"/>
  </si>
  <si>
    <t>피복비</t>
  </si>
  <si>
    <t>의료비</t>
  </si>
  <si>
    <t>자활사업비</t>
    <phoneticPr fontId="4" type="noConversion"/>
  </si>
  <si>
    <t>장의비</t>
  </si>
  <si>
    <t>특별급식비</t>
  </si>
  <si>
    <t>교육비</t>
    <phoneticPr fontId="4" type="noConversion"/>
  </si>
  <si>
    <t>수학여행비</t>
    <phoneticPr fontId="4" type="noConversion"/>
  </si>
  <si>
    <t>기타교육비</t>
    <phoneticPr fontId="4" type="noConversion"/>
  </si>
  <si>
    <t>의료재활   사업비</t>
    <phoneticPr fontId="4" type="noConversion"/>
  </si>
  <si>
    <t>사회심리     재활 사업비</t>
    <phoneticPr fontId="4" type="noConversion"/>
  </si>
  <si>
    <t>교육재활     사업비</t>
    <phoneticPr fontId="4" type="noConversion"/>
  </si>
  <si>
    <t>기타사업비</t>
  </si>
  <si>
    <t>잡지출</t>
    <phoneticPr fontId="4" type="noConversion"/>
  </si>
  <si>
    <t>반환금</t>
  </si>
  <si>
    <t>(2) 세입내역 : 로뎀</t>
    <phoneticPr fontId="4" type="noConversion"/>
  </si>
  <si>
    <t>2차 추경(A)</t>
    <phoneticPr fontId="4" type="noConversion"/>
  </si>
  <si>
    <t>3차 추경(B)</t>
    <phoneticPr fontId="4" type="noConversion"/>
  </si>
  <si>
    <t>입소자   부담금수입</t>
    <phoneticPr fontId="4" type="noConversion"/>
  </si>
  <si>
    <t>입소비용  수입</t>
    <phoneticPr fontId="4" type="noConversion"/>
  </si>
  <si>
    <t>입소비용 수입</t>
    <phoneticPr fontId="4" type="noConversion"/>
  </si>
  <si>
    <t>340,000원*16명*12월=65,280,000원
340,000원*1명*8월=2,720,000원
170,000원*1명*1월=170,000원
전년도 미납금  =9,880,000원</t>
    <phoneticPr fontId="4" type="noConversion"/>
  </si>
  <si>
    <t>보조금수입</t>
    <phoneticPr fontId="4" type="noConversion"/>
  </si>
  <si>
    <t>보조금 수입액 총 890,178,320원
*수급생계급여  총 30,932,230원
 -주부식비:248,962원*11월*11명*90%=27,111,960원
 -주부식비:248,962원*1월*12명*90%=2,688,790원
 -주부식비 일할 계산:94,990원*90%=85,490원
 -월동대책비:34,855원*1월*11명*90%=345,070원
 -특별위로금:35,400원*2월*11명*90%=700,920원                                                               
*운영비  총 44,456,080원
 63,508,680원*70%=44,456,080원                                                                               
*인건비  총 769,060,010원
 급여:698,729,360원*70%=489,110,550원
 제수당:231,196,690원*70%=161,837,680원
 퇴직금:81,818,670원*70%=57,273,070원
 사회보험금:86,912,440원*70%=60,838,710원
*기능보강비  총 45,730,000원</t>
    <phoneticPr fontId="4" type="noConversion"/>
  </si>
  <si>
    <t>시도보조금</t>
    <phoneticPr fontId="4" type="noConversion"/>
  </si>
  <si>
    <t xml:space="preserve">*인건비  총 329,597,150원
 급여:698,729,360원*30%=209,618,810원
 제수당:231,196,690원*30%=69,359,010원
 퇴직금:81,818,670원*30%=24,545,600원
 사회보험금:86,912,440원*30%=26,073,730원
*운영비  총 19,052,600원
 63,508,680원*30%=19,052,600원
*수급생계급여  총 3,436,910원  
 -주부식비:248,962원*11월*11명*10%=3,012,440원
 -주부식비:248,962원*1월*12명*10%=298,750원
 -주부식비 일할 계산:94,990원*90%=9,500원
 -월동대책비:34,855원*1월*11명*    10%=38,340원
 -특별위로금:35,400원*2월*11명*   10%=77,880원 
*월동김장비  총 377,000원
13,000원*29명=377,000원
*춘계부식비  총 348,000원
12,000원*29명=348,000원
*특별피복비 총 712,500원
1,425,000원*1/2 = 712,500원
*의약품비 총 1,725,000원
3,450,000원*1/2 = 1,725,000원
*종사자 수당  총 25,918,560원
51,837,120원*1/2 = 25,918,560원
</t>
    <phoneticPr fontId="4" type="noConversion"/>
  </si>
  <si>
    <t>시군구보조금</t>
  </si>
  <si>
    <t>*종사자 수당  총 25,918,560원
51,837,120원*1/2 = 25,918,560원
*특별피복비 총 712,500원
1,425,000원*1/2 = 712,500원
*의약품비 총 1,725,000원
3,450,000원*1/2 = 1,725,000원</t>
    <phoneticPr fontId="4" type="noConversion"/>
  </si>
  <si>
    <t>*기타사업비   총 29,815,000원
*결연후원금(후)  총 6,080,000원
정0희 : 1,700,000원
최0용 : 800,000원
오0이 : 240,000원
이0민 : 540,000원
전0이 : 440,000원
남00웅 : 110,000원                                      
임0솔 : 200,000원
김0광 : 1,900,000원                                
백0지 : 150,000원
*외부사업 지정후원금  총 23,735,000원
영화관람 지정(후)      55,000원
공동모금회(후)         4,530,000원
암웨이지정사업비(후)   1,500,000원
이동형보조기구 지정후원금(후) 3,000,000원
하이마트지정후원금(후)  3,500,000원
희망나눔지정후원금(후)  5,000,000원
월동난방비(후)  1,150,000원
그 외 지정후원금(후)   5,000,000원</t>
    <phoneticPr fontId="4" type="noConversion"/>
  </si>
  <si>
    <t>비지정   후원금</t>
    <phoneticPr fontId="4" type="noConversion"/>
  </si>
  <si>
    <t>비지정후원금(후) 24,000,114원</t>
    <phoneticPr fontId="4" type="noConversion"/>
  </si>
  <si>
    <t>법인전입금     (후원금)</t>
    <phoneticPr fontId="4" type="noConversion"/>
  </si>
  <si>
    <t>법인전입금(후)   2,500,000원*4회=10,000,000원</t>
  </si>
  <si>
    <t>전년도이월금</t>
  </si>
  <si>
    <t>전년도이월금(자)   총 93,228,009원
-자부담운영비  994,265원
-자부담입소비  92,223,744원</t>
    <phoneticPr fontId="4" type="noConversion"/>
  </si>
  <si>
    <t>전년도이월금(후)   총 27,030,886원
-공동 연료지정  1,000,043원
-희망나눔지정   5,000,000원
-우리은행이자   526원
-지정후원금     2,681,029원
-비지정후원금   18,349,288원</t>
    <phoneticPr fontId="4" type="noConversion"/>
  </si>
  <si>
    <t>기타예금  이자 수입</t>
    <phoneticPr fontId="4" type="noConversion"/>
  </si>
  <si>
    <t>예금이자수입  총 70,899원(자)
예금이자수입  총 47,814원(후)
예금이자수입  총 81,359원(보)</t>
    <phoneticPr fontId="4" type="noConversion"/>
  </si>
  <si>
    <t>*직원급식비(자)     총 15,150,000원
50,000원*26명*5월=6,500,000원
50,000원*24명*2월=2,400,000원
50,000원*25명*5월=6,250,000원
*실습비(자)   총 50,000원
그 외 기타 잡수입(자) 26,278원
원격진료 인센티브(자) 2,800,000원
*2013~2016년도 보조금 통장 이자액  총 10,951원
2014년                                     인건비:413원/운영비:80원/종사자:71원
2015년                                  인건비:2,714원/운영비:278원/종사자:43원
2016년                                   인건비:7,069원/운영비:207원/종사자:71원
2013년 기능보강 : 5원
*2016년도 한국사회복지공제회 보험료 반환금 : 86,590원</t>
    <phoneticPr fontId="4" type="noConversion"/>
  </si>
  <si>
    <t>(3) 세출내역 : 로뎀</t>
    <phoneticPr fontId="4" type="noConversion"/>
  </si>
  <si>
    <t>총 인건비(보) 698,729,360원
&lt;복지&gt;
원장 18/19  3,789,000*2/3,853,000*10/총 46,108,000원
사무국장 13/14  3,086,000*8/3,165,000*4/총 37,348,000원
과장 17/18  3,065,000*11월/3,124,000*1/총 36,839,000원
생활 12/13(팀장) 2,476,000*2/2,543,000*8/총 25,296,000원
사무원 7/8  1,968,000*10/2,016,000*2/총 23,712,000원
&lt;1팀&gt;
생활 8(팀장) 2,016,000*12/총 24,192,000원
생활 7/8  1,968,000*2/2,016,000*10/총 24,096,000원
생활 3/4  1,693,000*10/1,747,000*2 / 총 20,424,000원
생활 7    1,968,000*12/총 23,616,000원
생활 20/21  2,706,000*7/2,751,000*5/총 32,697,000원
생활 3/4  1,693,000*11/1,747,000*1/총 20,370,000원
생활 3    1,693,000*1/총 1,693,000원
생활 3/4  1,693,000*10/1,747,000*2/총 20,424,000원
&lt;2팀&gt;
생활 11/12(팀장)  2,391,000*2/2,476,000*10/총29,542,000원
생활 6/7   1,855,000*1/1,968,000*11/총 23,503,000원
생활 14/15 2,383,000*2/2,443,000*10/총 29,196,000원
생활 12/13 2,258,000*10/2,322,000*2/총 27,224,000원
생활 5/6   1,803,000*3/1,855,000*8/총 20,249,000원
생활 6/7   1,855,000*3/1,968,000*9/총 23,277,000원
생활 6/7   1,855,000*5/1,968,000*7/총 23,051,000원
생활 8     2,083,000*1/총 2,083,000원
&lt;건강&gt;
간호사 10/11(팀장) 2,791,000*3/2,845,000*8/총 33,133,000원
간호사 9  2,531,000*1/총 2,531,000원
물리치료사 13/14  2,798,000*10/2,869,000*2/총 33,718,000원
영양사 10/11  2,531,000*2/1,129,000*2/총 7,320,000원
영양사 2/  1,771,000*4/1,853,000*6/총 18,202,000원
조리사 4/5 1,603,000*7/1,657,000*3/총 19,506,000원
조리사 7/8 1,815,000원*2/1,869,000*10/총 22,320,000원</t>
    <phoneticPr fontId="4" type="noConversion"/>
  </si>
  <si>
    <t>총 제수당(보) 282,733,810원
*가족수당  총 13,920,000원
1,160,000*12월
*종사자수당  총 51,657,120원
4,100,000원*1월/4,120,000원*1월/4,257,120원*1월/4,260,000원*1월
4,280,000원*2월/4,320,000원*1월/4,340,000원*2월/4,360,000원*3월
*시간외근무수당  총 149,975,890원
12,178,600 / 11,925,590 / 12,548,640 / 12,271,180 / 12,016,970 / 12,410,410 
12,603,760*2월 / 12,687,730*2월 / 25,521,710
*효도휴가비  총 67,180,800원                                      
33,492,000 / 33,688,800</t>
    <phoneticPr fontId="4" type="noConversion"/>
  </si>
  <si>
    <t>*계약 주간교사(후)  총 8,680,000원                                 
급여 1,550,000원*5월=7,750,000원                 
효도휴가비 930,000원*1회=930,000원            
*계약 야간교사(후)  총 15,840,000원               
급여 1,200,000원*12월=14,400,000원                 
효도휴가비 720,000원*2회=1,440,000원</t>
    <phoneticPr fontId="4" type="noConversion"/>
  </si>
  <si>
    <t>퇴직적립금(후)  총 723,350원
주간교사 : 723,350원
퇴직적립금(보)  총 81,461,690원</t>
    <phoneticPr fontId="4" type="noConversion"/>
  </si>
  <si>
    <t>계약 주간교사(후)  총 816,390원                                           
건강:246,450원 / 요양: 16,060원
국민:416,250원 / 고용: 81,320원
산재:56,310원
계약 야간교사(후)  총 1,500,000원                                                  
건강보험  14,400,000*3.03% = 436,320원
장기요양  436,320*6,55% = 28,570원
국민연금  14,400,000*4.50% = 648,000원
고용보험  14,400,000*0.9% = 129,600원
산재보험  14,400,000*0.7% = 100,800원
건강보험 정산금 153,710원
사회부험보담금(보)  총 82,260,500원</t>
    <phoneticPr fontId="4" type="noConversion"/>
  </si>
  <si>
    <t>*직원명절선물비(후)  총 1,736,600원
설 : 847,800원 / 추석 : 888,800원
*장기근속관련포상금(후)  총 2,300,000원
3년-300,000원*6명=1,800,000원
5년-500,000원*1명=500,000원
*직원건강검진비(후)  총 285,180원
*우수직원표창(후)    총 300,000원</t>
    <phoneticPr fontId="4" type="noConversion"/>
  </si>
  <si>
    <t>내부사업평가 회의비(자)  총 500,000원</t>
    <phoneticPr fontId="4" type="noConversion"/>
  </si>
  <si>
    <t>교육여비(보)  총 1,982,550원</t>
    <phoneticPr fontId="4" type="noConversion"/>
  </si>
  <si>
    <t>각종 소모품 구입(후)  418,330원
각종 수수료 및 사무용품 구입(보)  11,486,270원 - 정수기렌탈비 포함
정수기필터구입(보)  258,000원*3대=774,000원</t>
    <phoneticPr fontId="4" type="noConversion"/>
  </si>
  <si>
    <t>공공요금</t>
    <phoneticPr fontId="4" type="noConversion"/>
  </si>
  <si>
    <t>공공요금(보)          총 21,057,600원
티비시청료  17,600원*4월=70,400원
티비시청료  26,400원*8월=211,200원
전기요금    1,200,000원*12월=14,400,000원
팩스요금    18,000원*12월=216,000원
전화요금    140,000원*12월=1,680,000원
공용요금    320,000원*12월=3,840,000원
하수처리시설 청소(보) = 640,000원
공공요금(후)  총 400,000원</t>
    <phoneticPr fontId="4" type="noConversion"/>
  </si>
  <si>
    <t>한국장애인복지시설협회비   총 1,440,000원
120,000원*12월=1,440,000원
대전장애인복지시설협회비   총 300,000원
150,000원*2회=300,000원
카니발자동차보험료  총 702,700원
스타렉스자동차보험료  총 669,410원
포터자동차보험료  총 530,330원
신용보증보험료  총 133,120원
도로점용료  총 749,890원
자동차분 환경개선부담금  총 105,120원
자동차세  총 144,070원
소방협회비  총 48,000원
집단급식소 설치,운영, 등록세  총 27,000원</t>
    <phoneticPr fontId="4" type="noConversion"/>
  </si>
  <si>
    <t>차량 주유비(후) 200,000원
차량 유류비 및 수리, 검사비(보) 2,500,000원</t>
    <phoneticPr fontId="4" type="noConversion"/>
  </si>
  <si>
    <t>직원급식비(자)    총  14,427,600원
1,202,300*12월=14,427,600원
직원교육비(보)  1,705,000원
직원공제보험가입비(보) = 67,050원</t>
    <phoneticPr fontId="4" type="noConversion"/>
  </si>
  <si>
    <t>*시설비(보)   총 92,261,000원 
기능보강비    91,460,000원
운영비-방수    801,000원</t>
    <phoneticPr fontId="4" type="noConversion"/>
  </si>
  <si>
    <t>버티컬 설치(후)  총 500,000원
공기청정기, 제습기 구입(보)  2,341,000원</t>
    <phoneticPr fontId="4" type="noConversion"/>
  </si>
  <si>
    <t>정화조 물탱크 청소비(후)  275,000원
주방하수도 수리비(후)   220,000원
그외 시설장비 유지비(후)  2,200,000원
소방점검비(보)     130,000원*12월=1,560,000원
정화조유지비(보)   110,000원*12월=1,320,000원
승강기관리비(보)    77,000원*10월=770,000원
전기안전관리비(보)    77,000원*9월=693,000원
                      88,000원*3월=264,000원</t>
    <phoneticPr fontId="4" type="noConversion"/>
  </si>
  <si>
    <t>이용인 식재료 구입(자)  총 9,997,810원
이용인 식재료 구입(보)  총 19,310,710원    
이용인 월동김장비(보)  총 377,000원</t>
    <phoneticPr fontId="4" type="noConversion"/>
  </si>
  <si>
    <t>수용기관경비</t>
  </si>
  <si>
    <t>이용인 필요물품 구입(후)   총 45,700원
이용인 필요물품 구입(보)   총 6,065,000원        
(기저귀,물티슈,치약,샴푸,수건 바디,로션 등)</t>
    <phoneticPr fontId="4" type="noConversion"/>
  </si>
  <si>
    <t>이용인 피복구입(자)-실비  총 500,000원
이용인 피복구입(보)  총 1,437,500원
이용인 피복구입(보)-수급  총 4,523,000원</t>
    <phoneticPr fontId="4" type="noConversion"/>
  </si>
  <si>
    <t>직원약품비(자)  총 30,500원     
그외 의료소모품 구입(자)  203,680원
이용인 의료소모품비(후)  총 429,700원
이용인 의약품비(보)  총 3,450,000원
10,000원*28명*3월=  840,000원
10,000원*29명*9월=2,610,000원
그외 의료소모품 구입(보)  100,000원</t>
    <phoneticPr fontId="4" type="noConversion"/>
  </si>
  <si>
    <t>자활, 재활을 위한 치료교구 구입(보)   총 1,000,000원
치료용 평상   350,000원*2대=700,000원
보조테이블    300,000원*1대=300,000원</t>
    <phoneticPr fontId="4" type="noConversion"/>
  </si>
  <si>
    <t xml:space="preserve">이용인 간식구입(자)  총 1,474,450원
이용인 간식구입(보)  총 6,500,000원     </t>
    <phoneticPr fontId="4" type="noConversion"/>
  </si>
  <si>
    <t>도시가스비(자)  총 500,000원
도시가스비(후)  총 426,440원
공동모금회 연료비지정  총 1,000,000원
도시가스비(보)-운영  총 1,800,000원                    도시가스비(보)-수급  총 4,000,000원</t>
    <phoneticPr fontId="4" type="noConversion"/>
  </si>
  <si>
    <t>의료재활 사업비</t>
  </si>
  <si>
    <t>의료 치료용품 구입 및 관리비(후) 총 333,700원</t>
    <phoneticPr fontId="4" type="noConversion"/>
  </si>
  <si>
    <t>사회심리 재활     사업비</t>
    <phoneticPr fontId="4" type="noConversion"/>
  </si>
  <si>
    <t>사회심리재활사업비(자)  총 3,012,400원
*자유여행(자)  78,400원
*송년행사(자)  2,500,000원
*앨범작업(자)  200,000원
*여름건강지원사업(자)  34,000원
*그외 사업진행비(자)  200,000원
*사회심리재활사업비(후)  총 267,983원
졸업입학(후)  70,000원
앨범작업(후)  66,483원
이용인과 함께하는 외출(후) 54,500원
봄나들이 사전답사(후) 77,000원
*사회심리재활사업비(보)  총 1,256,000원 
자유여행(보)  714,300원                               
가정의달(보)  353,350원
크리스마스행사(보)  188,350원</t>
    <phoneticPr fontId="4" type="noConversion"/>
  </si>
  <si>
    <t>*교육재활사업비(자)   총 640,000원
교육프로그램 진행비(자)  400,000원
인권지킴이단 관련(자)  총 240,000원(지킴이단 회의비)
*교육프로그램 진행비 300,000원
*성교육비(보)  총 200,000원
*인권지킴이단 관련(보)   총 800,000원(지킴이단 회의비 등)
*인권교육비  200,000원</t>
    <phoneticPr fontId="4" type="noConversion"/>
  </si>
  <si>
    <t xml:space="preserve">*지정후원금   총 29,815,000원
*결연후원금(후)  총 6,080,000원
정0희 : 1,700,000원  /  최0용 : 800,000원
오0이 :240,000원     /  이0민 : 540,000원
전0이 : 440,000원    /  남00웅 : 110,000원                                      
임0솔 : 200,000원    /  김0광 : 1,900,000원                                
백0지 : 150,000원
*외부사업 지정후원금  총 22,585,000원
영화관람 지정(후)      55,000원
공동모금회(후)         4,530,000원
암웨이지정사업비(후)   1,500,000원
이동형보조기구 지정후원금(후) 3,000,000원
하이마트지정후원금(후)  3,500,000원
희망나눔지정후원금(후)  5,000,000원
그 외 지정후원금(후)   5,000,000원
*후원자 봉사자 관리   총 1,000,000원                                  
후원자 및 자원봉사자 시상  총 300,000원                                 
후원자 봉사자 관리비  총 700,000원             
*이 외 기타사업비   총 17,282,627원                                    </t>
    <phoneticPr fontId="4" type="noConversion"/>
  </si>
  <si>
    <t>잡지출(자)   총 158,136,560원</t>
    <phoneticPr fontId="4" type="noConversion"/>
  </si>
  <si>
    <t>보조금 통장 이자액 반환금  총 10,951원
직원공제보험 반환금  총 86,590원
2017년도 예금이자 수입  총 81,359원
인건비통장 반환금  총 5,128,920 / 국비 3,590,250원 / 시도비 1,538,670원
가족수당 = 120,000원
120,000*70%= 84,000원 /120,000*30%= 36,000원
퇴직연금 = 356,980원
356,980*70%= 249,890원 /356,980*30%= 107,090원
사회보험 = 4,651,940원
4,651,940원*70%= 3,256,360원 /4,651,940원*30%= 1,395,580원 
종사자수당 반환금  총 180,000원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</si>
</sst>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[Black]#,##0;[Red]\▲#,##0;&quot;0&quot;"/>
    <numFmt numFmtId="178" formatCode="[Black]#,##0.#0;[Red]\▲#,##0.#0;&quot;0&quot;"/>
    <numFmt numFmtId="179" formatCode="[Black]#,##0;[Red]\ \▲#,##0;&quot;0&quot;"/>
    <numFmt numFmtId="180" formatCode="[Black]#,##0;[Red]\ \▲#,##0;&quot;\0&quot;"/>
  </numFmts>
  <fonts count="29" x14ac:knownFonts="1">
    <font>
      <sz val="11"/>
      <color theme="1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6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z val="6"/>
      <color rgb="FF000000"/>
      <name val="굴림체"/>
      <family val="3"/>
      <charset val="129"/>
    </font>
    <font>
      <sz val="8"/>
      <color rgb="FF286892"/>
      <name val="굴림체"/>
      <family val="3"/>
      <charset val="129"/>
    </font>
    <font>
      <sz val="8"/>
      <color rgb="FF000000"/>
      <name val="굴림체"/>
      <family val="3"/>
      <charset val="129"/>
    </font>
    <font>
      <sz val="7"/>
      <color rgb="FF000000"/>
      <name val="굴림체"/>
      <family val="3"/>
      <charset val="129"/>
    </font>
    <font>
      <b/>
      <sz val="18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굴림"/>
      <family val="3"/>
      <charset val="129"/>
    </font>
    <font>
      <sz val="9"/>
      <name val="굴림"/>
      <family val="3"/>
      <charset val="129"/>
    </font>
    <font>
      <sz val="9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8"/>
      <name val="굴림"/>
      <family val="3"/>
      <charset val="129"/>
    </font>
    <font>
      <sz val="8"/>
      <name val="맑은 고딕"/>
      <family val="3"/>
      <charset val="129"/>
    </font>
    <font>
      <sz val="7.5"/>
      <color rgb="FF000000"/>
      <name val="굴림체"/>
      <family val="3"/>
      <charset val="129"/>
    </font>
    <font>
      <sz val="9"/>
      <color rgb="FF286892"/>
      <name val="굴림"/>
      <family val="3"/>
      <charset val="129"/>
    </font>
    <font>
      <sz val="9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41" fontId="16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3" fillId="0" borderId="0" xfId="1" applyFont="1" applyBorder="1" applyAlignment="1">
      <alignment vertical="center"/>
    </xf>
    <xf numFmtId="176" fontId="14" fillId="0" borderId="1" xfId="0" applyNumberFormat="1" applyFont="1" applyBorder="1" applyAlignment="1">
      <alignment horizontal="right" vertical="center" wrapText="1"/>
    </xf>
    <xf numFmtId="178" fontId="14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righ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right" vertical="center" wrapText="1"/>
    </xf>
    <xf numFmtId="178" fontId="10" fillId="0" borderId="1" xfId="0" applyNumberFormat="1" applyFont="1" applyFill="1" applyBorder="1" applyAlignment="1">
      <alignment horizontal="right" vertical="center" wrapText="1"/>
    </xf>
    <xf numFmtId="178" fontId="10" fillId="0" borderId="4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15" fillId="0" borderId="1" xfId="0" applyNumberFormat="1" applyFont="1" applyBorder="1" applyAlignment="1">
      <alignment horizontal="right" vertical="center" wrapText="1"/>
    </xf>
    <xf numFmtId="177" fontId="15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right" vertical="center" wrapText="1"/>
    </xf>
    <xf numFmtId="178" fontId="20" fillId="0" borderId="1" xfId="0" applyNumberFormat="1" applyFont="1" applyFill="1" applyBorder="1" applyAlignment="1">
      <alignment horizontal="righ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right" vertical="center" wrapText="1"/>
    </xf>
    <xf numFmtId="177" fontId="19" fillId="0" borderId="1" xfId="0" applyNumberFormat="1" applyFont="1" applyFill="1" applyBorder="1" applyAlignment="1">
      <alignment horizontal="right" vertical="center" wrapText="1"/>
    </xf>
    <xf numFmtId="178" fontId="19" fillId="0" borderId="1" xfId="0" applyNumberFormat="1" applyFont="1" applyFill="1" applyBorder="1" applyAlignment="1">
      <alignment horizontal="right"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176" fontId="19" fillId="0" borderId="4" xfId="0" applyNumberFormat="1" applyFont="1" applyFill="1" applyBorder="1" applyAlignment="1">
      <alignment horizontal="right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left" vertical="center" wrapText="1"/>
    </xf>
    <xf numFmtId="176" fontId="20" fillId="0" borderId="4" xfId="0" applyNumberFormat="1" applyFont="1" applyFill="1" applyBorder="1" applyAlignment="1">
      <alignment horizontal="right" vertical="center" wrapText="1"/>
    </xf>
    <xf numFmtId="176" fontId="18" fillId="0" borderId="1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left"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77" fontId="19" fillId="0" borderId="4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49" fontId="19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1" applyFont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76" fontId="22" fillId="0" borderId="0" xfId="0" applyNumberFormat="1" applyFont="1">
      <alignment vertical="center"/>
    </xf>
    <xf numFmtId="49" fontId="24" fillId="0" borderId="4" xfId="0" applyNumberFormat="1" applyFont="1" applyFill="1" applyBorder="1" applyAlignment="1">
      <alignment horizontal="center" vertical="center" wrapText="1"/>
    </xf>
    <xf numFmtId="176" fontId="24" fillId="0" borderId="4" xfId="0" applyNumberFormat="1" applyFont="1" applyFill="1" applyBorder="1" applyAlignment="1">
      <alignment horizontal="righ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right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right" vertical="center" wrapText="1"/>
    </xf>
    <xf numFmtId="180" fontId="10" fillId="0" borderId="1" xfId="0" applyNumberFormat="1" applyFont="1" applyFill="1" applyBorder="1" applyAlignment="1">
      <alignment horizontal="right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right" vertical="center" wrapText="1"/>
    </xf>
    <xf numFmtId="176" fontId="10" fillId="0" borderId="9" xfId="0" applyNumberFormat="1" applyFont="1" applyFill="1" applyBorder="1" applyAlignment="1">
      <alignment horizontal="right" vertical="center" wrapText="1"/>
    </xf>
    <xf numFmtId="176" fontId="10" fillId="0" borderId="10" xfId="0" applyNumberFormat="1" applyFont="1" applyFill="1" applyBorder="1" applyAlignment="1">
      <alignment horizontal="right" vertical="center" wrapText="1"/>
    </xf>
    <xf numFmtId="178" fontId="26" fillId="0" borderId="1" xfId="0" applyNumberFormat="1" applyFont="1" applyFill="1" applyBorder="1" applyAlignment="1">
      <alignment horizontal="right" vertical="center" wrapText="1"/>
    </xf>
    <xf numFmtId="176" fontId="10" fillId="0" borderId="3" xfId="0" applyNumberFormat="1" applyFont="1" applyFill="1" applyBorder="1" applyAlignment="1">
      <alignment horizontal="right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176" fontId="10" fillId="0" borderId="11" xfId="0" applyNumberFormat="1" applyFont="1" applyFill="1" applyBorder="1" applyAlignment="1">
      <alignment horizontal="right" vertical="center" wrapText="1"/>
    </xf>
    <xf numFmtId="176" fontId="10" fillId="0" borderId="12" xfId="0" applyNumberFormat="1" applyFont="1" applyFill="1" applyBorder="1" applyAlignment="1">
      <alignment horizontal="righ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176" fontId="24" fillId="0" borderId="9" xfId="0" applyNumberFormat="1" applyFont="1" applyFill="1" applyBorder="1" applyAlignment="1">
      <alignment horizontal="right" vertical="center" wrapText="1"/>
    </xf>
    <xf numFmtId="176" fontId="24" fillId="0" borderId="16" xfId="0" applyNumberFormat="1" applyFont="1" applyFill="1" applyBorder="1" applyAlignment="1">
      <alignment horizontal="right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176" fontId="27" fillId="0" borderId="1" xfId="0" applyNumberFormat="1" applyFont="1" applyFill="1" applyBorder="1" applyAlignment="1">
      <alignment horizontal="right" vertical="center" wrapText="1"/>
    </xf>
    <xf numFmtId="179" fontId="27" fillId="0" borderId="1" xfId="0" applyNumberFormat="1" applyFont="1" applyFill="1" applyBorder="1" applyAlignment="1">
      <alignment horizontal="right" vertical="center" wrapText="1"/>
    </xf>
    <xf numFmtId="41" fontId="0" fillId="0" borderId="0" xfId="2" applyFont="1" applyFill="1">
      <alignment vertical="center"/>
    </xf>
    <xf numFmtId="3" fontId="0" fillId="0" borderId="0" xfId="0" applyNumberFormat="1" applyFill="1">
      <alignment vertical="center"/>
    </xf>
    <xf numFmtId="41" fontId="28" fillId="0" borderId="0" xfId="2" applyFont="1" applyFill="1">
      <alignment vertical="center"/>
    </xf>
    <xf numFmtId="41" fontId="0" fillId="0" borderId="0" xfId="0" applyNumberFormat="1" applyFill="1">
      <alignment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80" fontId="26" fillId="0" borderId="1" xfId="0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180" fontId="2" fillId="0" borderId="20" xfId="0" applyNumberFormat="1" applyFont="1" applyFill="1" applyBorder="1" applyAlignment="1">
      <alignment horizontal="right" vertical="center" wrapText="1"/>
    </xf>
    <xf numFmtId="49" fontId="10" fillId="0" borderId="20" xfId="0" applyNumberFormat="1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right" vertical="center" wrapText="1"/>
    </xf>
    <xf numFmtId="180" fontId="26" fillId="0" borderId="10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80" fontId="2" fillId="0" borderId="16" xfId="0" applyNumberFormat="1" applyFont="1" applyFill="1" applyBorder="1" applyAlignment="1">
      <alignment horizontal="right" vertical="center" wrapText="1"/>
    </xf>
    <xf numFmtId="180" fontId="2" fillId="0" borderId="10" xfId="0" applyNumberFormat="1" applyFont="1" applyFill="1" applyBorder="1" applyAlignment="1">
      <alignment horizontal="righ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right" vertical="center" wrapText="1"/>
    </xf>
    <xf numFmtId="179" fontId="2" fillId="0" borderId="20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sqref="A1:O1"/>
    </sheetView>
  </sheetViews>
  <sheetFormatPr defaultRowHeight="13.5" x14ac:dyDescent="0.3"/>
  <cols>
    <col min="1" max="1" width="5" style="2" customWidth="1"/>
    <col min="2" max="4" width="7.75" style="2" customWidth="1"/>
    <col min="5" max="7" width="10" style="2" customWidth="1"/>
    <col min="8" max="8" width="6.875" style="2" customWidth="1"/>
    <col min="9" max="11" width="7.75" style="2" customWidth="1"/>
    <col min="12" max="14" width="10" style="2" customWidth="1"/>
    <col min="15" max="15" width="6.875" style="2" customWidth="1"/>
    <col min="16" max="16384" width="9" style="2"/>
  </cols>
  <sheetData>
    <row r="1" spans="1:15" ht="22.5" customHeight="1" x14ac:dyDescent="0.3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3.5" customHeight="1" x14ac:dyDescent="0.3">
      <c r="A2" s="3" t="s">
        <v>41</v>
      </c>
    </row>
    <row r="3" spans="1:15" ht="13.5" customHeight="1" x14ac:dyDescent="0.3">
      <c r="A3" s="41" t="s">
        <v>0</v>
      </c>
      <c r="B3" s="46" t="s">
        <v>1</v>
      </c>
      <c r="C3" s="50"/>
      <c r="D3" s="50"/>
      <c r="E3" s="50"/>
      <c r="F3" s="50"/>
      <c r="G3" s="50"/>
      <c r="H3" s="47"/>
      <c r="I3" s="46" t="s">
        <v>2</v>
      </c>
      <c r="J3" s="50"/>
      <c r="K3" s="50"/>
      <c r="L3" s="50"/>
      <c r="M3" s="50"/>
      <c r="N3" s="50"/>
      <c r="O3" s="47"/>
    </row>
    <row r="4" spans="1:15" ht="13.5" customHeight="1" x14ac:dyDescent="0.3">
      <c r="A4" s="49"/>
      <c r="B4" s="41" t="s">
        <v>3</v>
      </c>
      <c r="C4" s="41" t="s">
        <v>4</v>
      </c>
      <c r="D4" s="41" t="s">
        <v>5</v>
      </c>
      <c r="E4" s="46" t="s">
        <v>6</v>
      </c>
      <c r="F4" s="47"/>
      <c r="G4" s="46" t="s">
        <v>7</v>
      </c>
      <c r="H4" s="47"/>
      <c r="I4" s="41" t="s">
        <v>3</v>
      </c>
      <c r="J4" s="41" t="s">
        <v>4</v>
      </c>
      <c r="K4" s="41" t="s">
        <v>5</v>
      </c>
      <c r="L4" s="46" t="s">
        <v>6</v>
      </c>
      <c r="M4" s="47"/>
      <c r="N4" s="46" t="s">
        <v>7</v>
      </c>
      <c r="O4" s="47"/>
    </row>
    <row r="5" spans="1:15" ht="13.5" customHeight="1" x14ac:dyDescent="0.3">
      <c r="A5" s="42"/>
      <c r="B5" s="42"/>
      <c r="C5" s="42"/>
      <c r="D5" s="42"/>
      <c r="E5" s="1" t="s">
        <v>8</v>
      </c>
      <c r="F5" s="1" t="s">
        <v>9</v>
      </c>
      <c r="G5" s="1" t="s">
        <v>10</v>
      </c>
      <c r="H5" s="1" t="s">
        <v>11</v>
      </c>
      <c r="I5" s="42"/>
      <c r="J5" s="42"/>
      <c r="K5" s="42"/>
      <c r="L5" s="1" t="s">
        <v>8</v>
      </c>
      <c r="M5" s="1" t="s">
        <v>9</v>
      </c>
      <c r="N5" s="1" t="s">
        <v>10</v>
      </c>
      <c r="O5" s="1" t="s">
        <v>11</v>
      </c>
    </row>
    <row r="6" spans="1:15" ht="18" customHeight="1" x14ac:dyDescent="0.3">
      <c r="A6" s="10">
        <v>1</v>
      </c>
      <c r="B6" s="15" t="s">
        <v>12</v>
      </c>
      <c r="C6" s="15" t="s">
        <v>13</v>
      </c>
      <c r="D6" s="15" t="s">
        <v>69</v>
      </c>
      <c r="E6" s="11">
        <v>10000000</v>
      </c>
      <c r="F6" s="11">
        <v>1000000</v>
      </c>
      <c r="G6" s="16">
        <f>F6-E6</f>
        <v>-9000000</v>
      </c>
      <c r="H6" s="17">
        <v>-90</v>
      </c>
      <c r="I6" s="38" t="s">
        <v>14</v>
      </c>
      <c r="J6" s="38" t="s">
        <v>15</v>
      </c>
      <c r="K6" s="15" t="s">
        <v>16</v>
      </c>
      <c r="L6" s="11">
        <v>36198000</v>
      </c>
      <c r="M6" s="11">
        <v>36198000</v>
      </c>
      <c r="N6" s="16">
        <f>M6-L6</f>
        <v>0</v>
      </c>
      <c r="O6" s="17">
        <v>0</v>
      </c>
    </row>
    <row r="7" spans="1:15" ht="18" customHeight="1" x14ac:dyDescent="0.3">
      <c r="A7" s="12">
        <v>2</v>
      </c>
      <c r="B7" s="38" t="s">
        <v>68</v>
      </c>
      <c r="C7" s="38" t="s">
        <v>68</v>
      </c>
      <c r="D7" s="14" t="s">
        <v>70</v>
      </c>
      <c r="E7" s="13">
        <v>35558000</v>
      </c>
      <c r="F7" s="13">
        <v>35558000</v>
      </c>
      <c r="G7" s="16">
        <f t="shared" ref="G7:G27" si="0">F7-E7</f>
        <v>0</v>
      </c>
      <c r="H7" s="18">
        <v>0</v>
      </c>
      <c r="I7" s="39"/>
      <c r="J7" s="39"/>
      <c r="K7" s="14" t="s">
        <v>17</v>
      </c>
      <c r="L7" s="13">
        <v>3608400</v>
      </c>
      <c r="M7" s="13">
        <v>3608400</v>
      </c>
      <c r="N7" s="16">
        <f t="shared" ref="N7:N27" si="1">M7-L7</f>
        <v>0</v>
      </c>
      <c r="O7" s="18">
        <v>0</v>
      </c>
    </row>
    <row r="8" spans="1:15" ht="18" customHeight="1" x14ac:dyDescent="0.3">
      <c r="A8" s="12">
        <v>3</v>
      </c>
      <c r="B8" s="40"/>
      <c r="C8" s="40"/>
      <c r="D8" s="14" t="s">
        <v>71</v>
      </c>
      <c r="E8" s="13">
        <v>30456000</v>
      </c>
      <c r="F8" s="13">
        <v>30456000</v>
      </c>
      <c r="G8" s="16">
        <f t="shared" si="0"/>
        <v>0</v>
      </c>
      <c r="H8" s="18">
        <v>0</v>
      </c>
      <c r="I8" s="39"/>
      <c r="J8" s="39"/>
      <c r="K8" s="14" t="s">
        <v>18</v>
      </c>
      <c r="L8" s="13">
        <v>3317280</v>
      </c>
      <c r="M8" s="13">
        <v>3317280</v>
      </c>
      <c r="N8" s="16">
        <f t="shared" si="1"/>
        <v>0</v>
      </c>
      <c r="O8" s="18">
        <v>0</v>
      </c>
    </row>
    <row r="9" spans="1:15" ht="18" customHeight="1" x14ac:dyDescent="0.3">
      <c r="A9" s="12">
        <v>4</v>
      </c>
      <c r="B9" s="14" t="s">
        <v>19</v>
      </c>
      <c r="C9" s="14" t="s">
        <v>19</v>
      </c>
      <c r="D9" s="14" t="s">
        <v>72</v>
      </c>
      <c r="E9" s="13">
        <v>100000000</v>
      </c>
      <c r="F9" s="13">
        <v>131687400</v>
      </c>
      <c r="G9" s="16">
        <f t="shared" si="0"/>
        <v>31687400</v>
      </c>
      <c r="H9" s="18">
        <v>31.69</v>
      </c>
      <c r="I9" s="39"/>
      <c r="J9" s="40"/>
      <c r="K9" s="14" t="s">
        <v>20</v>
      </c>
      <c r="L9" s="13">
        <v>3749520</v>
      </c>
      <c r="M9" s="13">
        <v>3476690</v>
      </c>
      <c r="N9" s="16">
        <f t="shared" si="1"/>
        <v>-272830</v>
      </c>
      <c r="O9" s="18">
        <v>-7.28</v>
      </c>
    </row>
    <row r="10" spans="1:15" ht="18" customHeight="1" x14ac:dyDescent="0.3">
      <c r="A10" s="12">
        <v>5</v>
      </c>
      <c r="B10" s="38" t="s">
        <v>21</v>
      </c>
      <c r="C10" s="38" t="s">
        <v>21</v>
      </c>
      <c r="D10" s="14" t="s">
        <v>73</v>
      </c>
      <c r="E10" s="13">
        <v>681659109</v>
      </c>
      <c r="F10" s="13">
        <v>681659109</v>
      </c>
      <c r="G10" s="16">
        <f t="shared" si="0"/>
        <v>0</v>
      </c>
      <c r="H10" s="18">
        <v>0</v>
      </c>
      <c r="I10" s="39"/>
      <c r="J10" s="14" t="s">
        <v>75</v>
      </c>
      <c r="K10" s="14" t="s">
        <v>82</v>
      </c>
      <c r="L10" s="13">
        <v>1000000</v>
      </c>
      <c r="M10" s="13">
        <v>0</v>
      </c>
      <c r="N10" s="16">
        <f t="shared" si="1"/>
        <v>-1000000</v>
      </c>
      <c r="O10" s="18">
        <v>-100</v>
      </c>
    </row>
    <row r="11" spans="1:15" ht="18" customHeight="1" x14ac:dyDescent="0.3">
      <c r="A11" s="12">
        <v>6</v>
      </c>
      <c r="B11" s="40"/>
      <c r="C11" s="40"/>
      <c r="D11" s="27" t="s">
        <v>22</v>
      </c>
      <c r="E11" s="13">
        <v>21057804</v>
      </c>
      <c r="F11" s="13">
        <v>21057804</v>
      </c>
      <c r="G11" s="16">
        <f t="shared" si="0"/>
        <v>0</v>
      </c>
      <c r="H11" s="18">
        <v>0</v>
      </c>
      <c r="I11" s="39"/>
      <c r="J11" s="14" t="s">
        <v>75</v>
      </c>
      <c r="K11" s="14" t="s">
        <v>23</v>
      </c>
      <c r="L11" s="13">
        <v>1600000</v>
      </c>
      <c r="M11" s="13">
        <v>1210000</v>
      </c>
      <c r="N11" s="16">
        <f t="shared" si="1"/>
        <v>-390000</v>
      </c>
      <c r="O11" s="18">
        <v>-24.38</v>
      </c>
    </row>
    <row r="12" spans="1:15" ht="18" customHeight="1" x14ac:dyDescent="0.3">
      <c r="A12" s="12">
        <v>7</v>
      </c>
      <c r="B12" s="38" t="s">
        <v>24</v>
      </c>
      <c r="C12" s="38" t="s">
        <v>24</v>
      </c>
      <c r="D12" s="14" t="s">
        <v>25</v>
      </c>
      <c r="E12" s="13">
        <v>521087</v>
      </c>
      <c r="F12" s="13">
        <v>521687</v>
      </c>
      <c r="G12" s="16">
        <f t="shared" si="0"/>
        <v>600</v>
      </c>
      <c r="H12" s="18">
        <v>0.12</v>
      </c>
      <c r="I12" s="39"/>
      <c r="J12" s="38" t="s">
        <v>26</v>
      </c>
      <c r="K12" s="14" t="s">
        <v>27</v>
      </c>
      <c r="L12" s="13">
        <v>600000</v>
      </c>
      <c r="M12" s="13">
        <v>289800</v>
      </c>
      <c r="N12" s="16">
        <f t="shared" si="1"/>
        <v>-310200</v>
      </c>
      <c r="O12" s="18">
        <v>-51.7</v>
      </c>
    </row>
    <row r="13" spans="1:15" ht="18" customHeight="1" x14ac:dyDescent="0.3">
      <c r="A13" s="12">
        <v>8</v>
      </c>
      <c r="B13" s="40"/>
      <c r="C13" s="40"/>
      <c r="D13" s="14" t="s">
        <v>74</v>
      </c>
      <c r="E13" s="13">
        <v>5880000</v>
      </c>
      <c r="F13" s="13">
        <v>5400000</v>
      </c>
      <c r="G13" s="16">
        <f t="shared" si="0"/>
        <v>-480000</v>
      </c>
      <c r="H13" s="18">
        <v>-8.16</v>
      </c>
      <c r="I13" s="39"/>
      <c r="J13" s="39"/>
      <c r="K13" s="14" t="s">
        <v>28</v>
      </c>
      <c r="L13" s="13">
        <v>22033200</v>
      </c>
      <c r="M13" s="13">
        <v>19113200</v>
      </c>
      <c r="N13" s="16">
        <f t="shared" si="1"/>
        <v>-2920000</v>
      </c>
      <c r="O13" s="18">
        <v>-13.25</v>
      </c>
    </row>
    <row r="14" spans="1:15" ht="18" customHeight="1" x14ac:dyDescent="0.3">
      <c r="A14" s="12">
        <v>9</v>
      </c>
      <c r="B14" s="26" t="s">
        <v>29</v>
      </c>
      <c r="C14" s="26" t="s">
        <v>29</v>
      </c>
      <c r="D14" s="26" t="s">
        <v>29</v>
      </c>
      <c r="E14" s="13"/>
      <c r="F14" s="13"/>
      <c r="G14" s="16"/>
      <c r="H14" s="18"/>
      <c r="I14" s="39"/>
      <c r="J14" s="39"/>
      <c r="K14" s="14" t="s">
        <v>30</v>
      </c>
      <c r="L14" s="13">
        <v>6880000</v>
      </c>
      <c r="M14" s="13">
        <v>5700000</v>
      </c>
      <c r="N14" s="16">
        <f t="shared" si="1"/>
        <v>-1180000</v>
      </c>
      <c r="O14" s="18">
        <v>-17.149999999999999</v>
      </c>
    </row>
    <row r="15" spans="1:15" ht="18" customHeight="1" x14ac:dyDescent="0.3">
      <c r="A15" s="12">
        <v>10</v>
      </c>
      <c r="B15" s="26" t="s">
        <v>29</v>
      </c>
      <c r="C15" s="26" t="s">
        <v>29</v>
      </c>
      <c r="D15" s="26" t="s">
        <v>29</v>
      </c>
      <c r="E15" s="13"/>
      <c r="F15" s="13"/>
      <c r="G15" s="16"/>
      <c r="H15" s="18"/>
      <c r="I15" s="39"/>
      <c r="J15" s="39"/>
      <c r="K15" s="14" t="s">
        <v>83</v>
      </c>
      <c r="L15" s="13">
        <v>36500000</v>
      </c>
      <c r="M15" s="13">
        <v>74248840</v>
      </c>
      <c r="N15" s="16">
        <f t="shared" si="1"/>
        <v>37748840</v>
      </c>
      <c r="O15" s="18">
        <v>103.42</v>
      </c>
    </row>
    <row r="16" spans="1:15" ht="18" customHeight="1" x14ac:dyDescent="0.3">
      <c r="A16" s="12">
        <v>11</v>
      </c>
      <c r="B16" s="26" t="s">
        <v>29</v>
      </c>
      <c r="C16" s="26" t="s">
        <v>29</v>
      </c>
      <c r="D16" s="26" t="s">
        <v>29</v>
      </c>
      <c r="E16" s="13"/>
      <c r="F16" s="13"/>
      <c r="G16" s="16"/>
      <c r="H16" s="18"/>
      <c r="I16" s="40"/>
      <c r="J16" s="40"/>
      <c r="K16" s="14" t="s">
        <v>84</v>
      </c>
      <c r="L16" s="13">
        <v>1000000</v>
      </c>
      <c r="M16" s="13">
        <v>404000</v>
      </c>
      <c r="N16" s="16">
        <f t="shared" si="1"/>
        <v>-596000</v>
      </c>
      <c r="O16" s="18">
        <v>-59.6</v>
      </c>
    </row>
    <row r="17" spans="1:15" ht="18" customHeight="1" x14ac:dyDescent="0.3">
      <c r="A17" s="12">
        <v>12</v>
      </c>
      <c r="B17" s="26" t="s">
        <v>29</v>
      </c>
      <c r="C17" s="26" t="s">
        <v>29</v>
      </c>
      <c r="D17" s="26" t="s">
        <v>29</v>
      </c>
      <c r="E17" s="13"/>
      <c r="F17" s="13"/>
      <c r="G17" s="16"/>
      <c r="H17" s="18"/>
      <c r="I17" s="38" t="s">
        <v>76</v>
      </c>
      <c r="J17" s="38" t="s">
        <v>31</v>
      </c>
      <c r="K17" s="14" t="s">
        <v>31</v>
      </c>
      <c r="L17" s="13">
        <v>1000000</v>
      </c>
      <c r="M17" s="13">
        <v>3000000</v>
      </c>
      <c r="N17" s="16">
        <f t="shared" si="1"/>
        <v>2000000</v>
      </c>
      <c r="O17" s="18">
        <v>200</v>
      </c>
    </row>
    <row r="18" spans="1:15" ht="18" customHeight="1" x14ac:dyDescent="0.3">
      <c r="A18" s="12">
        <v>13</v>
      </c>
      <c r="B18" s="26" t="s">
        <v>29</v>
      </c>
      <c r="C18" s="26" t="s">
        <v>29</v>
      </c>
      <c r="D18" s="26" t="s">
        <v>29</v>
      </c>
      <c r="E18" s="13"/>
      <c r="F18" s="13"/>
      <c r="G18" s="16"/>
      <c r="H18" s="18"/>
      <c r="I18" s="39"/>
      <c r="J18" s="39"/>
      <c r="K18" s="14" t="s">
        <v>81</v>
      </c>
      <c r="L18" s="13">
        <v>681510000</v>
      </c>
      <c r="M18" s="13">
        <v>681510000</v>
      </c>
      <c r="N18" s="16">
        <f t="shared" si="1"/>
        <v>0</v>
      </c>
      <c r="O18" s="18">
        <v>0</v>
      </c>
    </row>
    <row r="19" spans="1:15" ht="18" customHeight="1" x14ac:dyDescent="0.3">
      <c r="A19" s="12">
        <v>14</v>
      </c>
      <c r="B19" s="26" t="s">
        <v>29</v>
      </c>
      <c r="C19" s="26" t="s">
        <v>29</v>
      </c>
      <c r="D19" s="26" t="s">
        <v>29</v>
      </c>
      <c r="E19" s="13"/>
      <c r="F19" s="13"/>
      <c r="G19" s="16"/>
      <c r="H19" s="18"/>
      <c r="I19" s="40"/>
      <c r="J19" s="40"/>
      <c r="K19" s="14" t="s">
        <v>32</v>
      </c>
      <c r="L19" s="13">
        <v>1390000</v>
      </c>
      <c r="M19" s="13">
        <v>880000</v>
      </c>
      <c r="N19" s="16">
        <f t="shared" si="1"/>
        <v>-510000</v>
      </c>
      <c r="O19" s="18">
        <v>-36.69</v>
      </c>
    </row>
    <row r="20" spans="1:15" ht="18" customHeight="1" x14ac:dyDescent="0.3">
      <c r="A20" s="12">
        <v>15</v>
      </c>
      <c r="B20" s="26" t="s">
        <v>29</v>
      </c>
      <c r="C20" s="26" t="s">
        <v>29</v>
      </c>
      <c r="D20" s="26" t="s">
        <v>29</v>
      </c>
      <c r="E20" s="13"/>
      <c r="F20" s="13"/>
      <c r="G20" s="16"/>
      <c r="H20" s="18"/>
      <c r="I20" s="14" t="s">
        <v>33</v>
      </c>
      <c r="J20" s="14" t="s">
        <v>77</v>
      </c>
      <c r="K20" s="14" t="s">
        <v>80</v>
      </c>
      <c r="L20" s="13">
        <v>1000000</v>
      </c>
      <c r="M20" s="13">
        <v>0</v>
      </c>
      <c r="N20" s="16">
        <f t="shared" si="1"/>
        <v>-1000000</v>
      </c>
      <c r="O20" s="18">
        <v>-100</v>
      </c>
    </row>
    <row r="21" spans="1:15" ht="18" customHeight="1" x14ac:dyDescent="0.3">
      <c r="A21" s="12">
        <v>16</v>
      </c>
      <c r="B21" s="26" t="s">
        <v>29</v>
      </c>
      <c r="C21" s="26" t="s">
        <v>29</v>
      </c>
      <c r="D21" s="26" t="s">
        <v>29</v>
      </c>
      <c r="E21" s="13"/>
      <c r="F21" s="13"/>
      <c r="G21" s="16"/>
      <c r="H21" s="18"/>
      <c r="I21" s="38" t="s">
        <v>34</v>
      </c>
      <c r="J21" s="38" t="s">
        <v>34</v>
      </c>
      <c r="K21" s="28" t="s">
        <v>65</v>
      </c>
      <c r="L21" s="13">
        <v>2000000</v>
      </c>
      <c r="M21" s="13">
        <v>2000000</v>
      </c>
      <c r="N21" s="16">
        <f t="shared" si="1"/>
        <v>0</v>
      </c>
      <c r="O21" s="18">
        <v>0</v>
      </c>
    </row>
    <row r="22" spans="1:15" ht="18" customHeight="1" x14ac:dyDescent="0.3">
      <c r="A22" s="12">
        <v>17</v>
      </c>
      <c r="B22" s="26" t="s">
        <v>29</v>
      </c>
      <c r="C22" s="26" t="s">
        <v>29</v>
      </c>
      <c r="D22" s="26" t="s">
        <v>29</v>
      </c>
      <c r="E22" s="13"/>
      <c r="F22" s="13"/>
      <c r="G22" s="16"/>
      <c r="H22" s="18"/>
      <c r="I22" s="39"/>
      <c r="J22" s="39"/>
      <c r="K22" s="28" t="s">
        <v>66</v>
      </c>
      <c r="L22" s="13">
        <v>1000000</v>
      </c>
      <c r="M22" s="13">
        <v>1000000</v>
      </c>
      <c r="N22" s="16">
        <f t="shared" si="1"/>
        <v>0</v>
      </c>
      <c r="O22" s="18">
        <v>0</v>
      </c>
    </row>
    <row r="23" spans="1:15" ht="18" customHeight="1" x14ac:dyDescent="0.3">
      <c r="A23" s="12">
        <v>18</v>
      </c>
      <c r="B23" s="26" t="s">
        <v>29</v>
      </c>
      <c r="C23" s="26" t="s">
        <v>29</v>
      </c>
      <c r="D23" s="26" t="s">
        <v>29</v>
      </c>
      <c r="E23" s="13"/>
      <c r="F23" s="13"/>
      <c r="G23" s="16"/>
      <c r="H23" s="18"/>
      <c r="I23" s="40"/>
      <c r="J23" s="40"/>
      <c r="K23" s="28" t="s">
        <v>67</v>
      </c>
      <c r="L23" s="13">
        <v>10000000</v>
      </c>
      <c r="M23" s="13">
        <v>10000000</v>
      </c>
      <c r="N23" s="16">
        <f t="shared" si="1"/>
        <v>0</v>
      </c>
      <c r="O23" s="18">
        <v>0</v>
      </c>
    </row>
    <row r="24" spans="1:15" ht="18" customHeight="1" x14ac:dyDescent="0.3">
      <c r="A24" s="12">
        <v>19</v>
      </c>
      <c r="B24" s="26" t="s">
        <v>29</v>
      </c>
      <c r="C24" s="26" t="s">
        <v>29</v>
      </c>
      <c r="D24" s="26" t="s">
        <v>29</v>
      </c>
      <c r="E24" s="13"/>
      <c r="F24" s="13"/>
      <c r="G24" s="16"/>
      <c r="H24" s="18"/>
      <c r="I24" s="14" t="s">
        <v>35</v>
      </c>
      <c r="J24" s="14" t="s">
        <v>78</v>
      </c>
      <c r="K24" s="14" t="s">
        <v>79</v>
      </c>
      <c r="L24" s="13">
        <v>69000000</v>
      </c>
      <c r="M24" s="13">
        <v>50000000</v>
      </c>
      <c r="N24" s="16">
        <f t="shared" si="1"/>
        <v>-19000000</v>
      </c>
      <c r="O24" s="18">
        <v>-27.54</v>
      </c>
    </row>
    <row r="25" spans="1:15" ht="18" customHeight="1" x14ac:dyDescent="0.3">
      <c r="A25" s="12">
        <v>20</v>
      </c>
      <c r="B25" s="26" t="s">
        <v>29</v>
      </c>
      <c r="C25" s="26" t="s">
        <v>29</v>
      </c>
      <c r="D25" s="26" t="s">
        <v>29</v>
      </c>
      <c r="E25" s="13"/>
      <c r="F25" s="13"/>
      <c r="G25" s="16"/>
      <c r="H25" s="18"/>
      <c r="I25" s="14" t="s">
        <v>36</v>
      </c>
      <c r="J25" s="14" t="s">
        <v>36</v>
      </c>
      <c r="K25" s="14" t="s">
        <v>36</v>
      </c>
      <c r="L25" s="13">
        <v>1745600</v>
      </c>
      <c r="M25" s="13">
        <v>1383790</v>
      </c>
      <c r="N25" s="16">
        <f t="shared" si="1"/>
        <v>-361810</v>
      </c>
      <c r="O25" s="18">
        <v>-20.73</v>
      </c>
    </row>
    <row r="26" spans="1:15" ht="18" customHeight="1" x14ac:dyDescent="0.3">
      <c r="A26" s="12">
        <v>21</v>
      </c>
      <c r="B26" s="26" t="s">
        <v>29</v>
      </c>
      <c r="C26" s="26" t="s">
        <v>29</v>
      </c>
      <c r="D26" s="26" t="s">
        <v>29</v>
      </c>
      <c r="E26" s="13"/>
      <c r="F26" s="13"/>
      <c r="G26" s="16"/>
      <c r="H26" s="18"/>
      <c r="I26" s="14" t="s">
        <v>37</v>
      </c>
      <c r="J26" s="14" t="s">
        <v>37</v>
      </c>
      <c r="K26" s="14" t="s">
        <v>38</v>
      </c>
      <c r="L26" s="13">
        <v>0</v>
      </c>
      <c r="M26" s="13">
        <v>10000000</v>
      </c>
      <c r="N26" s="16">
        <f t="shared" si="1"/>
        <v>10000000</v>
      </c>
      <c r="O26" s="18">
        <v>0</v>
      </c>
    </row>
    <row r="27" spans="1:15" ht="18" customHeight="1" x14ac:dyDescent="0.3">
      <c r="A27" s="43" t="s">
        <v>39</v>
      </c>
      <c r="B27" s="44"/>
      <c r="C27" s="44"/>
      <c r="D27" s="45"/>
      <c r="E27" s="4">
        <v>885132000</v>
      </c>
      <c r="F27" s="4">
        <f>SUM(F6:F13)</f>
        <v>907340000</v>
      </c>
      <c r="G27" s="16">
        <f t="shared" si="0"/>
        <v>22208000</v>
      </c>
      <c r="H27" s="5">
        <v>2.5099999999999998</v>
      </c>
      <c r="I27" s="43" t="s">
        <v>39</v>
      </c>
      <c r="J27" s="44"/>
      <c r="K27" s="45"/>
      <c r="L27" s="4">
        <v>885132000</v>
      </c>
      <c r="M27" s="4">
        <f>SUM(M6:M26)</f>
        <v>907340000</v>
      </c>
      <c r="N27" s="16">
        <f t="shared" si="1"/>
        <v>22208000</v>
      </c>
      <c r="O27" s="5">
        <v>2.5099999999999998</v>
      </c>
    </row>
  </sheetData>
  <mergeCells count="29">
    <mergeCell ref="L4:M4"/>
    <mergeCell ref="N4:O4"/>
    <mergeCell ref="A1:O1"/>
    <mergeCell ref="B7:B8"/>
    <mergeCell ref="C7:C8"/>
    <mergeCell ref="A3:A5"/>
    <mergeCell ref="B3:H3"/>
    <mergeCell ref="I3:O3"/>
    <mergeCell ref="B4:B5"/>
    <mergeCell ref="C4:C5"/>
    <mergeCell ref="D4:D5"/>
    <mergeCell ref="E4:F4"/>
    <mergeCell ref="G4:H4"/>
    <mergeCell ref="I21:I23"/>
    <mergeCell ref="J21:J23"/>
    <mergeCell ref="K4:K5"/>
    <mergeCell ref="A27:D27"/>
    <mergeCell ref="I27:K27"/>
    <mergeCell ref="B12:B13"/>
    <mergeCell ref="C12:C13"/>
    <mergeCell ref="I17:I19"/>
    <mergeCell ref="J17:J19"/>
    <mergeCell ref="I4:I5"/>
    <mergeCell ref="J4:J5"/>
    <mergeCell ref="B10:B11"/>
    <mergeCell ref="C10:C11"/>
    <mergeCell ref="I6:I16"/>
    <mergeCell ref="J6:J9"/>
    <mergeCell ref="J12:J16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>
      <selection sqref="A1:O1"/>
    </sheetView>
  </sheetViews>
  <sheetFormatPr defaultRowHeight="16.5" x14ac:dyDescent="0.3"/>
  <cols>
    <col min="1" max="1" width="2.875" customWidth="1"/>
    <col min="2" max="2" width="7.875" style="109" customWidth="1"/>
    <col min="3" max="4" width="8.125" style="109" customWidth="1"/>
    <col min="5" max="6" width="11.5" customWidth="1"/>
    <col min="7" max="7" width="10.625" customWidth="1"/>
    <col min="8" max="8" width="5.875" customWidth="1"/>
    <col min="9" max="10" width="7.75" style="109" customWidth="1"/>
    <col min="11" max="11" width="8.25" style="109" customWidth="1"/>
    <col min="12" max="13" width="11.5" style="145" customWidth="1"/>
    <col min="14" max="14" width="10.5" style="145" customWidth="1"/>
    <col min="15" max="15" width="6" style="145" customWidth="1"/>
  </cols>
  <sheetData>
    <row r="1" spans="1:15" ht="22.5" customHeight="1" x14ac:dyDescent="0.3">
      <c r="A1" s="48" t="s">
        <v>267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6.5" customHeight="1" x14ac:dyDescent="0.3">
      <c r="A2" s="3" t="s">
        <v>268</v>
      </c>
      <c r="B2" s="2"/>
      <c r="C2" s="2"/>
      <c r="D2" s="2"/>
      <c r="E2" s="2"/>
      <c r="F2" s="3"/>
      <c r="G2" s="2"/>
      <c r="H2" s="2"/>
      <c r="I2" s="2"/>
      <c r="J2" s="2"/>
      <c r="K2" s="3"/>
      <c r="L2" s="2"/>
      <c r="M2" s="2"/>
      <c r="N2" s="2"/>
      <c r="O2" s="2"/>
    </row>
    <row r="3" spans="1:15" ht="13.5" customHeight="1" x14ac:dyDescent="0.3">
      <c r="A3" s="146" t="s">
        <v>0</v>
      </c>
      <c r="B3" s="147" t="s">
        <v>1</v>
      </c>
      <c r="C3" s="148"/>
      <c r="D3" s="148"/>
      <c r="E3" s="148"/>
      <c r="F3" s="148"/>
      <c r="G3" s="148"/>
      <c r="H3" s="149"/>
      <c r="I3" s="147" t="s">
        <v>2</v>
      </c>
      <c r="J3" s="148"/>
      <c r="K3" s="148"/>
      <c r="L3" s="148"/>
      <c r="M3" s="148"/>
      <c r="N3" s="148"/>
      <c r="O3" s="149"/>
    </row>
    <row r="4" spans="1:15" ht="13.5" customHeight="1" x14ac:dyDescent="0.3">
      <c r="A4" s="150"/>
      <c r="B4" s="146" t="s">
        <v>3</v>
      </c>
      <c r="C4" s="146" t="s">
        <v>4</v>
      </c>
      <c r="D4" s="146" t="s">
        <v>5</v>
      </c>
      <c r="E4" s="147" t="s">
        <v>6</v>
      </c>
      <c r="F4" s="149"/>
      <c r="G4" s="147" t="s">
        <v>7</v>
      </c>
      <c r="H4" s="149"/>
      <c r="I4" s="146" t="s">
        <v>3</v>
      </c>
      <c r="J4" s="146" t="s">
        <v>4</v>
      </c>
      <c r="K4" s="146" t="s">
        <v>5</v>
      </c>
      <c r="L4" s="147" t="s">
        <v>6</v>
      </c>
      <c r="M4" s="149"/>
      <c r="N4" s="147" t="s">
        <v>7</v>
      </c>
      <c r="O4" s="149"/>
    </row>
    <row r="5" spans="1:15" ht="13.5" customHeight="1" x14ac:dyDescent="0.3">
      <c r="A5" s="151"/>
      <c r="B5" s="151"/>
      <c r="C5" s="151"/>
      <c r="D5" s="151"/>
      <c r="E5" s="152" t="s">
        <v>99</v>
      </c>
      <c r="F5" s="152" t="s">
        <v>100</v>
      </c>
      <c r="G5" s="152" t="s">
        <v>10</v>
      </c>
      <c r="H5" s="152" t="s">
        <v>11</v>
      </c>
      <c r="I5" s="151"/>
      <c r="J5" s="151"/>
      <c r="K5" s="151"/>
      <c r="L5" s="152" t="s">
        <v>99</v>
      </c>
      <c r="M5" s="152" t="s">
        <v>100</v>
      </c>
      <c r="N5" s="152" t="s">
        <v>10</v>
      </c>
      <c r="O5" s="152" t="s">
        <v>11</v>
      </c>
    </row>
    <row r="6" spans="1:15" ht="18" customHeight="1" x14ac:dyDescent="0.3">
      <c r="A6" s="10">
        <v>1</v>
      </c>
      <c r="B6" s="15" t="s">
        <v>269</v>
      </c>
      <c r="C6" s="15" t="s">
        <v>270</v>
      </c>
      <c r="D6" s="153" t="s">
        <v>271</v>
      </c>
      <c r="E6" s="11">
        <v>83320000</v>
      </c>
      <c r="F6" s="11">
        <v>78050000</v>
      </c>
      <c r="G6" s="154">
        <f t="shared" ref="G6:G16" si="0">F6-E6</f>
        <v>-5270000</v>
      </c>
      <c r="H6" s="17">
        <f t="shared" ref="H6" si="1">F6/E6*100-100</f>
        <v>-6.3250120019202996</v>
      </c>
      <c r="I6" s="38" t="s">
        <v>14</v>
      </c>
      <c r="J6" s="38" t="s">
        <v>15</v>
      </c>
      <c r="K6" s="15" t="s">
        <v>16</v>
      </c>
      <c r="L6" s="11">
        <v>698815360</v>
      </c>
      <c r="M6" s="11">
        <v>698729360</v>
      </c>
      <c r="N6" s="155">
        <f>M6-L6</f>
        <v>-86000</v>
      </c>
      <c r="O6" s="17">
        <f>M6/L6*100-100</f>
        <v>-1.2306541172762309E-2</v>
      </c>
    </row>
    <row r="7" spans="1:15" ht="12.75" customHeight="1" x14ac:dyDescent="0.3">
      <c r="A7" s="12">
        <v>2</v>
      </c>
      <c r="B7" s="38" t="s">
        <v>272</v>
      </c>
      <c r="C7" s="38" t="s">
        <v>103</v>
      </c>
      <c r="D7" s="36" t="s">
        <v>273</v>
      </c>
      <c r="E7" s="13">
        <v>888540690</v>
      </c>
      <c r="F7" s="13">
        <v>890178320</v>
      </c>
      <c r="G7" s="155">
        <f t="shared" si="0"/>
        <v>1637630</v>
      </c>
      <c r="H7" s="17">
        <f>F7/E7*100-100</f>
        <v>0.18430557186977126</v>
      </c>
      <c r="I7" s="39"/>
      <c r="J7" s="39"/>
      <c r="K7" s="36" t="s">
        <v>17</v>
      </c>
      <c r="L7" s="13">
        <v>282361570</v>
      </c>
      <c r="M7" s="13">
        <v>282733810</v>
      </c>
      <c r="N7" s="155">
        <f t="shared" ref="N7:N36" si="2">M7-L7</f>
        <v>372240</v>
      </c>
      <c r="O7" s="17">
        <f t="shared" ref="O7:O37" si="3">M7/L7*100-100</f>
        <v>0.13183097119058118</v>
      </c>
    </row>
    <row r="8" spans="1:15" ht="12.75" customHeight="1" x14ac:dyDescent="0.3">
      <c r="A8" s="12">
        <v>3</v>
      </c>
      <c r="B8" s="39"/>
      <c r="C8" s="39"/>
      <c r="D8" s="36" t="s">
        <v>274</v>
      </c>
      <c r="E8" s="13">
        <v>426263450</v>
      </c>
      <c r="F8" s="13">
        <v>426897720</v>
      </c>
      <c r="G8" s="155">
        <f t="shared" si="0"/>
        <v>634270</v>
      </c>
      <c r="H8" s="17">
        <f>F8/E8*100-100</f>
        <v>0.14879765084245378</v>
      </c>
      <c r="I8" s="39"/>
      <c r="J8" s="39"/>
      <c r="K8" s="36" t="s">
        <v>275</v>
      </c>
      <c r="L8" s="13">
        <v>24520000</v>
      </c>
      <c r="M8" s="13">
        <v>24520000</v>
      </c>
      <c r="N8" s="154">
        <v>0</v>
      </c>
      <c r="O8" s="17">
        <f t="shared" si="3"/>
        <v>0</v>
      </c>
    </row>
    <row r="9" spans="1:15" ht="16.5" customHeight="1" x14ac:dyDescent="0.3">
      <c r="A9" s="12">
        <v>4</v>
      </c>
      <c r="B9" s="40"/>
      <c r="C9" s="40"/>
      <c r="D9" s="156" t="s">
        <v>276</v>
      </c>
      <c r="E9" s="13">
        <v>28287310</v>
      </c>
      <c r="F9" s="13">
        <v>28356060</v>
      </c>
      <c r="G9" s="155">
        <f t="shared" si="0"/>
        <v>68750</v>
      </c>
      <c r="H9" s="17">
        <f>F9/E9*100-100</f>
        <v>0.24304184455856159</v>
      </c>
      <c r="I9" s="39"/>
      <c r="J9" s="39"/>
      <c r="K9" s="156" t="s">
        <v>106</v>
      </c>
      <c r="L9" s="13">
        <v>82554940</v>
      </c>
      <c r="M9" s="13">
        <v>82185040</v>
      </c>
      <c r="N9" s="155">
        <f t="shared" si="2"/>
        <v>-369900</v>
      </c>
      <c r="O9" s="17">
        <f t="shared" si="3"/>
        <v>-0.44806525206124093</v>
      </c>
    </row>
    <row r="10" spans="1:15" ht="16.5" customHeight="1" x14ac:dyDescent="0.3">
      <c r="A10" s="12">
        <v>5</v>
      </c>
      <c r="B10" s="38" t="s">
        <v>277</v>
      </c>
      <c r="C10" s="38" t="s">
        <v>111</v>
      </c>
      <c r="D10" s="36" t="s">
        <v>112</v>
      </c>
      <c r="E10" s="13">
        <v>22770000</v>
      </c>
      <c r="F10" s="13">
        <v>24815000</v>
      </c>
      <c r="G10" s="154">
        <f t="shared" si="0"/>
        <v>2045000</v>
      </c>
      <c r="H10" s="17">
        <f>F10/E10*100-100</f>
        <v>8.9811155028546352</v>
      </c>
      <c r="I10" s="39"/>
      <c r="J10" s="39"/>
      <c r="K10" s="156" t="s">
        <v>278</v>
      </c>
      <c r="L10" s="13">
        <v>87585430</v>
      </c>
      <c r="M10" s="13">
        <v>84576890</v>
      </c>
      <c r="N10" s="155">
        <f t="shared" si="2"/>
        <v>-3008540</v>
      </c>
      <c r="O10" s="17">
        <f t="shared" si="3"/>
        <v>-3.4349777126172683</v>
      </c>
    </row>
    <row r="11" spans="1:15" ht="13.5" customHeight="1" x14ac:dyDescent="0.3">
      <c r="A11" s="12">
        <v>6</v>
      </c>
      <c r="B11" s="40"/>
      <c r="C11" s="40"/>
      <c r="D11" s="156" t="s">
        <v>279</v>
      </c>
      <c r="E11" s="13">
        <v>25200000</v>
      </c>
      <c r="F11" s="13">
        <v>24000114</v>
      </c>
      <c r="G11" s="154">
        <f>F11-E11</f>
        <v>-1199886</v>
      </c>
      <c r="H11" s="17">
        <f t="shared" ref="H11:H16" si="4">F11/E11*100-100</f>
        <v>-4.7614523809523774</v>
      </c>
      <c r="I11" s="39"/>
      <c r="J11" s="40"/>
      <c r="K11" s="156" t="s">
        <v>280</v>
      </c>
      <c r="L11" s="13">
        <v>4832980</v>
      </c>
      <c r="M11" s="13">
        <v>4621780</v>
      </c>
      <c r="N11" s="155">
        <f t="shared" si="2"/>
        <v>-211200</v>
      </c>
      <c r="O11" s="17">
        <f>M11/L11*100-100</f>
        <v>-4.3699746326283133</v>
      </c>
    </row>
    <row r="12" spans="1:15" ht="18" customHeight="1" x14ac:dyDescent="0.3">
      <c r="A12" s="12">
        <v>7</v>
      </c>
      <c r="B12" s="36" t="s">
        <v>116</v>
      </c>
      <c r="C12" s="36" t="s">
        <v>116</v>
      </c>
      <c r="D12" s="156" t="s">
        <v>147</v>
      </c>
      <c r="E12" s="13">
        <v>10000000</v>
      </c>
      <c r="F12" s="13">
        <v>10000000</v>
      </c>
      <c r="G12" s="154">
        <v>0</v>
      </c>
      <c r="H12" s="17">
        <f t="shared" si="4"/>
        <v>0</v>
      </c>
      <c r="I12" s="39"/>
      <c r="J12" s="38" t="s">
        <v>281</v>
      </c>
      <c r="K12" s="36" t="s">
        <v>114</v>
      </c>
      <c r="L12" s="13">
        <v>100000</v>
      </c>
      <c r="M12" s="13">
        <v>0</v>
      </c>
      <c r="N12" s="155">
        <f>M12-L12</f>
        <v>-100000</v>
      </c>
      <c r="O12" s="157">
        <f>M12/L12*100-100</f>
        <v>-100</v>
      </c>
    </row>
    <row r="13" spans="1:15" ht="12.75" customHeight="1" x14ac:dyDescent="0.3">
      <c r="A13" s="12">
        <v>8</v>
      </c>
      <c r="B13" s="38" t="s">
        <v>21</v>
      </c>
      <c r="C13" s="38" t="s">
        <v>21</v>
      </c>
      <c r="D13" s="156" t="s">
        <v>282</v>
      </c>
      <c r="E13" s="13">
        <v>93228009</v>
      </c>
      <c r="F13" s="13">
        <v>93228009</v>
      </c>
      <c r="G13" s="154">
        <v>0</v>
      </c>
      <c r="H13" s="17">
        <f t="shared" si="4"/>
        <v>0</v>
      </c>
      <c r="I13" s="39"/>
      <c r="J13" s="40"/>
      <c r="K13" s="36" t="s">
        <v>23</v>
      </c>
      <c r="L13" s="13">
        <v>100000</v>
      </c>
      <c r="M13" s="13">
        <v>500000</v>
      </c>
      <c r="N13" s="155">
        <f t="shared" si="2"/>
        <v>400000</v>
      </c>
      <c r="O13" s="17">
        <f>M13/L13*100-100</f>
        <v>400</v>
      </c>
    </row>
    <row r="14" spans="1:15" ht="18.75" customHeight="1" x14ac:dyDescent="0.3">
      <c r="A14" s="12">
        <v>9</v>
      </c>
      <c r="B14" s="40"/>
      <c r="C14" s="40"/>
      <c r="D14" s="156" t="s">
        <v>204</v>
      </c>
      <c r="E14" s="13">
        <v>27030886</v>
      </c>
      <c r="F14" s="13">
        <v>27030886</v>
      </c>
      <c r="G14" s="154">
        <v>0</v>
      </c>
      <c r="H14" s="17">
        <f t="shared" si="4"/>
        <v>0</v>
      </c>
      <c r="I14" s="39"/>
      <c r="J14" s="38" t="s">
        <v>26</v>
      </c>
      <c r="K14" s="36" t="s">
        <v>27</v>
      </c>
      <c r="L14" s="13">
        <v>2000000</v>
      </c>
      <c r="M14" s="13">
        <v>1982550</v>
      </c>
      <c r="N14" s="155">
        <f t="shared" si="2"/>
        <v>-17450</v>
      </c>
      <c r="O14" s="17">
        <f>M14/L14*100-100</f>
        <v>-0.87250000000000227</v>
      </c>
    </row>
    <row r="15" spans="1:15" ht="19.5" customHeight="1" x14ac:dyDescent="0.3">
      <c r="A15" s="12">
        <v>10</v>
      </c>
      <c r="B15" s="38" t="s">
        <v>24</v>
      </c>
      <c r="C15" s="38" t="s">
        <v>24</v>
      </c>
      <c r="D15" s="156" t="s">
        <v>283</v>
      </c>
      <c r="E15" s="13">
        <v>198704</v>
      </c>
      <c r="F15" s="13">
        <v>200072</v>
      </c>
      <c r="G15" s="155">
        <f t="shared" si="0"/>
        <v>1368</v>
      </c>
      <c r="H15" s="17">
        <f t="shared" si="4"/>
        <v>0.68846122876237814</v>
      </c>
      <c r="I15" s="39"/>
      <c r="J15" s="39"/>
      <c r="K15" s="156" t="s">
        <v>284</v>
      </c>
      <c r="L15" s="13">
        <v>12226787</v>
      </c>
      <c r="M15" s="13">
        <v>12678600</v>
      </c>
      <c r="N15" s="155">
        <f t="shared" si="2"/>
        <v>451813</v>
      </c>
      <c r="O15" s="17">
        <f t="shared" si="3"/>
        <v>3.6952717013881085</v>
      </c>
    </row>
    <row r="16" spans="1:15" ht="13.5" customHeight="1" x14ac:dyDescent="0.3">
      <c r="A16" s="12">
        <v>11</v>
      </c>
      <c r="B16" s="40"/>
      <c r="C16" s="40"/>
      <c r="D16" s="36" t="s">
        <v>123</v>
      </c>
      <c r="E16" s="13">
        <v>16160951</v>
      </c>
      <c r="F16" s="13">
        <v>18123819</v>
      </c>
      <c r="G16" s="155">
        <f t="shared" si="0"/>
        <v>1962868</v>
      </c>
      <c r="H16" s="17">
        <f t="shared" si="4"/>
        <v>12.145745630934712</v>
      </c>
      <c r="I16" s="39"/>
      <c r="J16" s="39"/>
      <c r="K16" s="36" t="s">
        <v>30</v>
      </c>
      <c r="L16" s="13">
        <v>22449600</v>
      </c>
      <c r="M16" s="13">
        <v>21457600</v>
      </c>
      <c r="N16" s="155">
        <f t="shared" si="2"/>
        <v>-992000</v>
      </c>
      <c r="O16" s="17">
        <f t="shared" si="3"/>
        <v>-4.418786971705515</v>
      </c>
    </row>
    <row r="17" spans="1:15" ht="13.5" customHeight="1" x14ac:dyDescent="0.3">
      <c r="A17" s="12">
        <v>12</v>
      </c>
      <c r="B17" s="36" t="s">
        <v>29</v>
      </c>
      <c r="C17" s="36" t="s">
        <v>29</v>
      </c>
      <c r="D17" s="36" t="s">
        <v>29</v>
      </c>
      <c r="E17" s="13"/>
      <c r="F17" s="13"/>
      <c r="G17" s="13"/>
      <c r="H17" s="13"/>
      <c r="I17" s="39"/>
      <c r="J17" s="39"/>
      <c r="K17" s="36" t="s">
        <v>120</v>
      </c>
      <c r="L17" s="13">
        <v>5542080</v>
      </c>
      <c r="M17" s="13">
        <v>4849640</v>
      </c>
      <c r="N17" s="155">
        <f t="shared" si="2"/>
        <v>-692440</v>
      </c>
      <c r="O17" s="17">
        <f t="shared" si="3"/>
        <v>-12.494225994572446</v>
      </c>
    </row>
    <row r="18" spans="1:15" ht="13.5" customHeight="1" x14ac:dyDescent="0.3">
      <c r="A18" s="12">
        <v>13</v>
      </c>
      <c r="B18" s="36" t="s">
        <v>29</v>
      </c>
      <c r="C18" s="36" t="s">
        <v>29</v>
      </c>
      <c r="D18" s="36" t="s">
        <v>29</v>
      </c>
      <c r="E18" s="13"/>
      <c r="F18" s="13"/>
      <c r="G18" s="13"/>
      <c r="H18" s="13"/>
      <c r="I18" s="39"/>
      <c r="J18" s="39"/>
      <c r="K18" s="36" t="s">
        <v>122</v>
      </c>
      <c r="L18" s="13">
        <v>3700000</v>
      </c>
      <c r="M18" s="13">
        <v>2700000</v>
      </c>
      <c r="N18" s="155">
        <f t="shared" si="2"/>
        <v>-1000000</v>
      </c>
      <c r="O18" s="17">
        <f t="shared" si="3"/>
        <v>-27.027027027027032</v>
      </c>
    </row>
    <row r="19" spans="1:15" ht="13.5" customHeight="1" x14ac:dyDescent="0.3">
      <c r="A19" s="12">
        <v>14</v>
      </c>
      <c r="B19" s="36" t="s">
        <v>29</v>
      </c>
      <c r="C19" s="36" t="s">
        <v>29</v>
      </c>
      <c r="D19" s="36" t="s">
        <v>29</v>
      </c>
      <c r="E19" s="13"/>
      <c r="F19" s="13"/>
      <c r="G19" s="13"/>
      <c r="H19" s="13"/>
      <c r="I19" s="40"/>
      <c r="J19" s="40"/>
      <c r="K19" s="36" t="s">
        <v>124</v>
      </c>
      <c r="L19" s="13">
        <v>18144265</v>
      </c>
      <c r="M19" s="13">
        <v>16199650</v>
      </c>
      <c r="N19" s="155">
        <f>M19-L19</f>
        <v>-1944615</v>
      </c>
      <c r="O19" s="17">
        <f t="shared" si="3"/>
        <v>-10.717518731125224</v>
      </c>
    </row>
    <row r="20" spans="1:15" ht="13.5" customHeight="1" x14ac:dyDescent="0.3">
      <c r="A20" s="12">
        <v>15</v>
      </c>
      <c r="B20" s="36" t="s">
        <v>29</v>
      </c>
      <c r="C20" s="36" t="s">
        <v>29</v>
      </c>
      <c r="D20" s="36" t="s">
        <v>29</v>
      </c>
      <c r="E20" s="13"/>
      <c r="F20" s="13"/>
      <c r="G20" s="13"/>
      <c r="H20" s="13"/>
      <c r="I20" s="38" t="s">
        <v>285</v>
      </c>
      <c r="J20" s="38" t="s">
        <v>31</v>
      </c>
      <c r="K20" s="36" t="s">
        <v>31</v>
      </c>
      <c r="L20" s="13">
        <v>91460000</v>
      </c>
      <c r="M20" s="158">
        <v>92261000</v>
      </c>
      <c r="N20" s="155">
        <f>M20-L20</f>
        <v>801000</v>
      </c>
      <c r="O20" s="17">
        <f t="shared" si="3"/>
        <v>0.87579269626066036</v>
      </c>
    </row>
    <row r="21" spans="1:15" ht="13.5" customHeight="1" x14ac:dyDescent="0.3">
      <c r="A21" s="12">
        <v>16</v>
      </c>
      <c r="B21" s="36" t="s">
        <v>29</v>
      </c>
      <c r="C21" s="36" t="s">
        <v>29</v>
      </c>
      <c r="D21" s="36" t="s">
        <v>29</v>
      </c>
      <c r="E21" s="13"/>
      <c r="F21" s="13"/>
      <c r="G21" s="13"/>
      <c r="H21" s="13"/>
      <c r="I21" s="39"/>
      <c r="J21" s="39"/>
      <c r="K21" s="36" t="s">
        <v>126</v>
      </c>
      <c r="L21" s="13">
        <v>5000000</v>
      </c>
      <c r="M21" s="159">
        <v>2841000</v>
      </c>
      <c r="N21" s="155">
        <f t="shared" si="2"/>
        <v>-2159000</v>
      </c>
      <c r="O21" s="17">
        <f t="shared" si="3"/>
        <v>-43.179999999999993</v>
      </c>
    </row>
    <row r="22" spans="1:15" ht="17.25" customHeight="1" x14ac:dyDescent="0.3">
      <c r="A22" s="12">
        <v>17</v>
      </c>
      <c r="B22" s="36" t="s">
        <v>29</v>
      </c>
      <c r="C22" s="36" t="s">
        <v>29</v>
      </c>
      <c r="D22" s="36" t="s">
        <v>29</v>
      </c>
      <c r="E22" s="13"/>
      <c r="F22" s="13"/>
      <c r="G22" s="13"/>
      <c r="H22" s="13"/>
      <c r="I22" s="40"/>
      <c r="J22" s="40"/>
      <c r="K22" s="156" t="s">
        <v>286</v>
      </c>
      <c r="L22" s="13">
        <v>13728000</v>
      </c>
      <c r="M22" s="13">
        <v>7302000</v>
      </c>
      <c r="N22" s="155">
        <f t="shared" si="2"/>
        <v>-6426000</v>
      </c>
      <c r="O22" s="17">
        <f t="shared" si="3"/>
        <v>-46.80944055944056</v>
      </c>
    </row>
    <row r="23" spans="1:15" ht="11.25" customHeight="1" x14ac:dyDescent="0.3">
      <c r="A23" s="12">
        <v>18</v>
      </c>
      <c r="B23" s="36" t="s">
        <v>29</v>
      </c>
      <c r="C23" s="36" t="s">
        <v>29</v>
      </c>
      <c r="D23" s="36" t="s">
        <v>29</v>
      </c>
      <c r="E23" s="13"/>
      <c r="F23" s="13"/>
      <c r="G23" s="13"/>
      <c r="H23" s="13"/>
      <c r="I23" s="38" t="s">
        <v>33</v>
      </c>
      <c r="J23" s="38" t="s">
        <v>26</v>
      </c>
      <c r="K23" s="36" t="s">
        <v>287</v>
      </c>
      <c r="L23" s="13">
        <v>38390000</v>
      </c>
      <c r="M23" s="13">
        <v>29685520</v>
      </c>
      <c r="N23" s="155">
        <f t="shared" si="2"/>
        <v>-8704480</v>
      </c>
      <c r="O23" s="17">
        <f t="shared" si="3"/>
        <v>-22.673821307632195</v>
      </c>
    </row>
    <row r="24" spans="1:15" ht="11.25" customHeight="1" x14ac:dyDescent="0.3">
      <c r="A24" s="12">
        <v>19</v>
      </c>
      <c r="B24" s="36" t="s">
        <v>29</v>
      </c>
      <c r="C24" s="36" t="s">
        <v>29</v>
      </c>
      <c r="D24" s="36" t="s">
        <v>29</v>
      </c>
      <c r="E24" s="13"/>
      <c r="F24" s="13"/>
      <c r="G24" s="13"/>
      <c r="H24" s="13"/>
      <c r="I24" s="39"/>
      <c r="J24" s="39"/>
      <c r="K24" s="156" t="s">
        <v>288</v>
      </c>
      <c r="L24" s="13">
        <v>10565000</v>
      </c>
      <c r="M24" s="13">
        <v>6110700</v>
      </c>
      <c r="N24" s="155">
        <f t="shared" si="2"/>
        <v>-4454300</v>
      </c>
      <c r="O24" s="17">
        <f t="shared" si="3"/>
        <v>-42.160908660672028</v>
      </c>
    </row>
    <row r="25" spans="1:15" ht="11.25" customHeight="1" x14ac:dyDescent="0.3">
      <c r="A25" s="12">
        <v>20</v>
      </c>
      <c r="B25" s="36" t="s">
        <v>29</v>
      </c>
      <c r="C25" s="36" t="s">
        <v>29</v>
      </c>
      <c r="D25" s="36" t="s">
        <v>29</v>
      </c>
      <c r="E25" s="13"/>
      <c r="F25" s="13"/>
      <c r="G25" s="13"/>
      <c r="H25" s="13"/>
      <c r="I25" s="39"/>
      <c r="J25" s="39"/>
      <c r="K25" s="36" t="s">
        <v>289</v>
      </c>
      <c r="L25" s="13">
        <v>6437500</v>
      </c>
      <c r="M25" s="13">
        <v>6448000</v>
      </c>
      <c r="N25" s="155">
        <f t="shared" si="2"/>
        <v>10500</v>
      </c>
      <c r="O25" s="17">
        <f t="shared" si="3"/>
        <v>0.16310679611650869</v>
      </c>
    </row>
    <row r="26" spans="1:15" ht="11.25" customHeight="1" x14ac:dyDescent="0.3">
      <c r="A26" s="12">
        <v>21</v>
      </c>
      <c r="B26" s="36" t="s">
        <v>29</v>
      </c>
      <c r="C26" s="36" t="s">
        <v>29</v>
      </c>
      <c r="D26" s="36" t="s">
        <v>29</v>
      </c>
      <c r="E26" s="13"/>
      <c r="F26" s="13"/>
      <c r="G26" s="13"/>
      <c r="H26" s="13"/>
      <c r="I26" s="39"/>
      <c r="J26" s="39"/>
      <c r="K26" s="36" t="s">
        <v>290</v>
      </c>
      <c r="L26" s="13">
        <v>8530000</v>
      </c>
      <c r="M26" s="13">
        <v>4213880</v>
      </c>
      <c r="N26" s="155">
        <f t="shared" si="2"/>
        <v>-4316120</v>
      </c>
      <c r="O26" s="17">
        <f>M26/L26*100-100</f>
        <v>-50.599296600234467</v>
      </c>
    </row>
    <row r="27" spans="1:15" ht="11.25" customHeight="1" x14ac:dyDescent="0.3">
      <c r="A27" s="12">
        <v>22</v>
      </c>
      <c r="B27" s="36"/>
      <c r="C27" s="36"/>
      <c r="D27" s="36"/>
      <c r="E27" s="13"/>
      <c r="F27" s="13"/>
      <c r="G27" s="13"/>
      <c r="H27" s="13"/>
      <c r="I27" s="39"/>
      <c r="J27" s="39"/>
      <c r="K27" s="36" t="s">
        <v>291</v>
      </c>
      <c r="L27" s="13">
        <v>0</v>
      </c>
      <c r="M27" s="13">
        <v>1000000</v>
      </c>
      <c r="N27" s="155">
        <f t="shared" si="2"/>
        <v>1000000</v>
      </c>
      <c r="O27" s="17">
        <v>100</v>
      </c>
    </row>
    <row r="28" spans="1:15" ht="11.25" customHeight="1" x14ac:dyDescent="0.3">
      <c r="A28" s="12">
        <v>23</v>
      </c>
      <c r="B28" s="36" t="s">
        <v>29</v>
      </c>
      <c r="C28" s="36" t="s">
        <v>29</v>
      </c>
      <c r="D28" s="36" t="s">
        <v>29</v>
      </c>
      <c r="E28" s="13"/>
      <c r="F28" s="13"/>
      <c r="G28" s="13"/>
      <c r="H28" s="13"/>
      <c r="I28" s="39"/>
      <c r="J28" s="39"/>
      <c r="K28" s="36" t="s">
        <v>292</v>
      </c>
      <c r="L28" s="13">
        <v>3000000</v>
      </c>
      <c r="M28" s="13">
        <v>0</v>
      </c>
      <c r="N28" s="155">
        <f t="shared" si="2"/>
        <v>-3000000</v>
      </c>
      <c r="O28" s="160">
        <f t="shared" si="3"/>
        <v>-100</v>
      </c>
    </row>
    <row r="29" spans="1:15" ht="11.25" customHeight="1" x14ac:dyDescent="0.3">
      <c r="A29" s="12">
        <v>24</v>
      </c>
      <c r="B29" s="36" t="s">
        <v>29</v>
      </c>
      <c r="C29" s="36" t="s">
        <v>29</v>
      </c>
      <c r="D29" s="36" t="s">
        <v>29</v>
      </c>
      <c r="E29" s="13"/>
      <c r="F29" s="13"/>
      <c r="G29" s="13"/>
      <c r="H29" s="13"/>
      <c r="I29" s="39"/>
      <c r="J29" s="39"/>
      <c r="K29" s="36" t="s">
        <v>293</v>
      </c>
      <c r="L29" s="13">
        <v>15437440</v>
      </c>
      <c r="M29" s="13">
        <v>7974450</v>
      </c>
      <c r="N29" s="155">
        <f>M29-L29</f>
        <v>-7462990</v>
      </c>
      <c r="O29" s="17">
        <f t="shared" si="3"/>
        <v>-48.343442954272206</v>
      </c>
    </row>
    <row r="30" spans="1:15" ht="11.25" customHeight="1" x14ac:dyDescent="0.3">
      <c r="A30" s="12">
        <v>25</v>
      </c>
      <c r="B30" s="36" t="s">
        <v>29</v>
      </c>
      <c r="C30" s="36" t="s">
        <v>29</v>
      </c>
      <c r="D30" s="36" t="s">
        <v>29</v>
      </c>
      <c r="E30" s="13"/>
      <c r="F30" s="13"/>
      <c r="G30" s="13"/>
      <c r="H30" s="13"/>
      <c r="I30" s="39"/>
      <c r="J30" s="40"/>
      <c r="K30" s="36" t="s">
        <v>127</v>
      </c>
      <c r="L30" s="13">
        <v>13445000</v>
      </c>
      <c r="M30" s="13">
        <v>7726440</v>
      </c>
      <c r="N30" s="155">
        <f t="shared" si="2"/>
        <v>-5718560</v>
      </c>
      <c r="O30" s="17">
        <f t="shared" si="3"/>
        <v>-42.532986240238003</v>
      </c>
    </row>
    <row r="31" spans="1:15" ht="11.25" customHeight="1" x14ac:dyDescent="0.3">
      <c r="A31" s="12">
        <v>26</v>
      </c>
      <c r="B31" s="36"/>
      <c r="C31" s="36"/>
      <c r="D31" s="36"/>
      <c r="E31" s="13"/>
      <c r="F31" s="13"/>
      <c r="G31" s="13"/>
      <c r="H31" s="13"/>
      <c r="I31" s="39"/>
      <c r="J31" s="38" t="s">
        <v>294</v>
      </c>
      <c r="K31" s="36" t="s">
        <v>295</v>
      </c>
      <c r="L31" s="13">
        <v>200000</v>
      </c>
      <c r="M31" s="13">
        <v>0</v>
      </c>
      <c r="N31" s="155">
        <f t="shared" si="2"/>
        <v>-200000</v>
      </c>
      <c r="O31" s="160">
        <f t="shared" si="3"/>
        <v>-100</v>
      </c>
    </row>
    <row r="32" spans="1:15" ht="11.25" customHeight="1" x14ac:dyDescent="0.3">
      <c r="A32" s="12">
        <v>27</v>
      </c>
      <c r="B32" s="36"/>
      <c r="C32" s="36"/>
      <c r="D32" s="36"/>
      <c r="E32" s="13"/>
      <c r="F32" s="13"/>
      <c r="G32" s="13"/>
      <c r="H32" s="13"/>
      <c r="I32" s="39"/>
      <c r="J32" s="40"/>
      <c r="K32" s="36" t="s">
        <v>296</v>
      </c>
      <c r="L32" s="13">
        <v>691480</v>
      </c>
      <c r="M32" s="13">
        <v>0</v>
      </c>
      <c r="N32" s="155">
        <f t="shared" si="2"/>
        <v>-691480</v>
      </c>
      <c r="O32" s="160">
        <f t="shared" si="3"/>
        <v>-100</v>
      </c>
    </row>
    <row r="33" spans="1:15" ht="18" customHeight="1" x14ac:dyDescent="0.3">
      <c r="A33" s="12">
        <v>28</v>
      </c>
      <c r="B33" s="36" t="s">
        <v>29</v>
      </c>
      <c r="C33" s="36" t="s">
        <v>29</v>
      </c>
      <c r="D33" s="36" t="s">
        <v>29</v>
      </c>
      <c r="E33" s="13"/>
      <c r="F33" s="13"/>
      <c r="G33" s="13"/>
      <c r="H33" s="13"/>
      <c r="I33" s="39"/>
      <c r="J33" s="38" t="s">
        <v>33</v>
      </c>
      <c r="K33" s="156" t="s">
        <v>297</v>
      </c>
      <c r="L33" s="13">
        <v>2500000</v>
      </c>
      <c r="M33" s="13">
        <v>333700</v>
      </c>
      <c r="N33" s="155">
        <f t="shared" si="2"/>
        <v>-2166300</v>
      </c>
      <c r="O33" s="17">
        <f t="shared" si="3"/>
        <v>-86.652000000000001</v>
      </c>
    </row>
    <row r="34" spans="1:15" ht="18" customHeight="1" x14ac:dyDescent="0.3">
      <c r="A34" s="12">
        <v>29</v>
      </c>
      <c r="B34" s="36" t="s">
        <v>29</v>
      </c>
      <c r="C34" s="36" t="s">
        <v>29</v>
      </c>
      <c r="D34" s="36" t="s">
        <v>29</v>
      </c>
      <c r="E34" s="13"/>
      <c r="F34" s="13"/>
      <c r="G34" s="13"/>
      <c r="H34" s="13"/>
      <c r="I34" s="39"/>
      <c r="J34" s="39"/>
      <c r="K34" s="156" t="s">
        <v>298</v>
      </c>
      <c r="L34" s="13">
        <v>12952483</v>
      </c>
      <c r="M34" s="13">
        <v>4536383</v>
      </c>
      <c r="N34" s="155">
        <f t="shared" si="2"/>
        <v>-8416100</v>
      </c>
      <c r="O34" s="17">
        <f t="shared" si="3"/>
        <v>-64.976730716419382</v>
      </c>
    </row>
    <row r="35" spans="1:15" ht="18" customHeight="1" x14ac:dyDescent="0.3">
      <c r="A35" s="12">
        <v>30</v>
      </c>
      <c r="B35" s="36" t="s">
        <v>29</v>
      </c>
      <c r="C35" s="36" t="s">
        <v>29</v>
      </c>
      <c r="D35" s="36" t="s">
        <v>29</v>
      </c>
      <c r="E35" s="13"/>
      <c r="F35" s="13"/>
      <c r="G35" s="13"/>
      <c r="H35" s="13"/>
      <c r="I35" s="39"/>
      <c r="J35" s="39"/>
      <c r="K35" s="156" t="s">
        <v>299</v>
      </c>
      <c r="L35" s="13">
        <v>4700000</v>
      </c>
      <c r="M35" s="13">
        <v>2140000</v>
      </c>
      <c r="N35" s="155">
        <f t="shared" si="2"/>
        <v>-2560000</v>
      </c>
      <c r="O35" s="17">
        <f t="shared" si="3"/>
        <v>-54.468085106382979</v>
      </c>
    </row>
    <row r="36" spans="1:15" ht="12.75" customHeight="1" x14ac:dyDescent="0.3">
      <c r="A36" s="12">
        <v>31</v>
      </c>
      <c r="B36" s="36" t="s">
        <v>29</v>
      </c>
      <c r="C36" s="36" t="s">
        <v>29</v>
      </c>
      <c r="D36" s="36" t="s">
        <v>29</v>
      </c>
      <c r="E36" s="13"/>
      <c r="F36" s="13"/>
      <c r="G36" s="13"/>
      <c r="H36" s="13"/>
      <c r="I36" s="40"/>
      <c r="J36" s="40"/>
      <c r="K36" s="36" t="s">
        <v>300</v>
      </c>
      <c r="L36" s="13">
        <v>22270000</v>
      </c>
      <c r="M36" s="13">
        <v>46947627</v>
      </c>
      <c r="N36" s="155">
        <f t="shared" si="2"/>
        <v>24677627</v>
      </c>
      <c r="O36" s="17">
        <f t="shared" si="3"/>
        <v>110.81107768298159</v>
      </c>
    </row>
    <row r="37" spans="1:15" ht="12.75" customHeight="1" x14ac:dyDescent="0.3">
      <c r="A37" s="12">
        <v>32</v>
      </c>
      <c r="B37" s="37" t="s">
        <v>29</v>
      </c>
      <c r="C37" s="37" t="s">
        <v>29</v>
      </c>
      <c r="D37" s="37" t="s">
        <v>29</v>
      </c>
      <c r="E37" s="161"/>
      <c r="F37" s="13"/>
      <c r="G37" s="13"/>
      <c r="H37" s="13"/>
      <c r="I37" s="36" t="s">
        <v>301</v>
      </c>
      <c r="J37" s="36" t="s">
        <v>301</v>
      </c>
      <c r="K37" s="36" t="s">
        <v>301</v>
      </c>
      <c r="L37" s="13">
        <v>126669134</v>
      </c>
      <c r="M37" s="13">
        <v>158136560</v>
      </c>
      <c r="N37" s="155">
        <f>M37-L37</f>
        <v>31467426</v>
      </c>
      <c r="O37" s="17">
        <f t="shared" si="3"/>
        <v>24.842220836529918</v>
      </c>
    </row>
    <row r="38" spans="1:15" ht="18.75" customHeight="1" x14ac:dyDescent="0.3">
      <c r="A38" s="12">
        <v>33</v>
      </c>
      <c r="B38" s="162"/>
      <c r="C38" s="162"/>
      <c r="D38" s="162"/>
      <c r="E38" s="163"/>
      <c r="F38" s="164"/>
      <c r="G38" s="13"/>
      <c r="H38" s="13"/>
      <c r="I38" s="36" t="s">
        <v>37</v>
      </c>
      <c r="J38" s="36" t="s">
        <v>37</v>
      </c>
      <c r="K38" s="36" t="s">
        <v>302</v>
      </c>
      <c r="L38" s="13">
        <v>90951</v>
      </c>
      <c r="M38" s="13">
        <v>5487820</v>
      </c>
      <c r="N38" s="155">
        <f>M38-L38</f>
        <v>5396869</v>
      </c>
      <c r="O38" s="17">
        <v>59.32</v>
      </c>
    </row>
    <row r="39" spans="1:15" ht="13.5" customHeight="1" x14ac:dyDescent="0.3">
      <c r="A39" s="165" t="s">
        <v>39</v>
      </c>
      <c r="B39" s="166"/>
      <c r="C39" s="166"/>
      <c r="D39" s="167"/>
      <c r="E39" s="168">
        <f>SUM(E6:E38)</f>
        <v>1621000000</v>
      </c>
      <c r="F39" s="169">
        <f>SUM(F6:F38)</f>
        <v>1620880000</v>
      </c>
      <c r="G39" s="155">
        <f t="shared" ref="G39" si="5">F39-E39</f>
        <v>-120000</v>
      </c>
      <c r="H39" s="5">
        <v>-0.01</v>
      </c>
      <c r="I39" s="170" t="s">
        <v>39</v>
      </c>
      <c r="J39" s="171"/>
      <c r="K39" s="172"/>
      <c r="L39" s="169">
        <f>SUM(L6:L38)</f>
        <v>1621000000</v>
      </c>
      <c r="M39" s="169">
        <f>SUM(M6:M38)</f>
        <v>1620880000</v>
      </c>
      <c r="N39" s="155">
        <f t="shared" ref="N39" si="6">M39-L39</f>
        <v>-120000</v>
      </c>
      <c r="O39" s="5">
        <v>-0.01</v>
      </c>
    </row>
    <row r="40" spans="1:15" ht="13.5" customHeight="1" x14ac:dyDescent="0.3"/>
  </sheetData>
  <mergeCells count="34">
    <mergeCell ref="A39:D39"/>
    <mergeCell ref="I39:K39"/>
    <mergeCell ref="I20:I22"/>
    <mergeCell ref="J20:J22"/>
    <mergeCell ref="I23:I36"/>
    <mergeCell ref="J23:J30"/>
    <mergeCell ref="J31:J32"/>
    <mergeCell ref="J33:J36"/>
    <mergeCell ref="B7:B9"/>
    <mergeCell ref="C7:C9"/>
    <mergeCell ref="B10:B11"/>
    <mergeCell ref="C10:C11"/>
    <mergeCell ref="J12:J13"/>
    <mergeCell ref="B13:B14"/>
    <mergeCell ref="C13:C14"/>
    <mergeCell ref="J14:J19"/>
    <mergeCell ref="B15:B16"/>
    <mergeCell ref="C15:C16"/>
    <mergeCell ref="J4:J5"/>
    <mergeCell ref="K4:K5"/>
    <mergeCell ref="L4:M4"/>
    <mergeCell ref="N4:O4"/>
    <mergeCell ref="I6:I19"/>
    <mergeCell ref="J6:J11"/>
    <mergeCell ref="A1:O1"/>
    <mergeCell ref="A3:A5"/>
    <mergeCell ref="B3:H3"/>
    <mergeCell ref="I3:O3"/>
    <mergeCell ref="B4:B5"/>
    <mergeCell ref="C4:C5"/>
    <mergeCell ref="D4:D5"/>
    <mergeCell ref="E4:F4"/>
    <mergeCell ref="G4:H4"/>
    <mergeCell ref="I4:I5"/>
  </mergeCells>
  <phoneticPr fontId="4" type="noConversion"/>
  <pageMargins left="0.31496062992125984" right="0.31496062992125984" top="0.35433070866141736" bottom="0.35433070866141736" header="0.31496062992125984" footer="0.31496062992125984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sqref="A1:G1"/>
    </sheetView>
  </sheetViews>
  <sheetFormatPr defaultRowHeight="16.5" x14ac:dyDescent="0.3"/>
  <cols>
    <col min="1" max="3" width="8.125" style="145" customWidth="1"/>
    <col min="4" max="5" width="12.25" style="145" customWidth="1"/>
    <col min="6" max="6" width="10.625" style="145" customWidth="1"/>
    <col min="7" max="7" width="30" style="145" customWidth="1"/>
  </cols>
  <sheetData>
    <row r="1" spans="1:7" x14ac:dyDescent="0.3">
      <c r="A1" s="173" t="s">
        <v>303</v>
      </c>
      <c r="B1" s="173"/>
      <c r="C1" s="173"/>
      <c r="D1" s="173"/>
      <c r="E1" s="173"/>
      <c r="F1" s="173"/>
      <c r="G1" s="173"/>
    </row>
    <row r="2" spans="1:7" x14ac:dyDescent="0.3">
      <c r="A2" s="174" t="s">
        <v>42</v>
      </c>
      <c r="B2" s="174"/>
      <c r="C2" s="174"/>
      <c r="D2" s="174" t="s">
        <v>6</v>
      </c>
      <c r="E2" s="174"/>
      <c r="F2" s="175" t="s">
        <v>43</v>
      </c>
      <c r="G2" s="175" t="s">
        <v>44</v>
      </c>
    </row>
    <row r="3" spans="1:7" x14ac:dyDescent="0.3">
      <c r="A3" s="176" t="s">
        <v>3</v>
      </c>
      <c r="B3" s="176" t="s">
        <v>4</v>
      </c>
      <c r="C3" s="176" t="s">
        <v>5</v>
      </c>
      <c r="D3" s="176" t="s">
        <v>304</v>
      </c>
      <c r="E3" s="176" t="s">
        <v>305</v>
      </c>
      <c r="F3" s="175"/>
      <c r="G3" s="175"/>
    </row>
    <row r="4" spans="1:7" ht="55.5" customHeight="1" x14ac:dyDescent="0.3">
      <c r="A4" s="29" t="s">
        <v>306</v>
      </c>
      <c r="B4" s="29" t="s">
        <v>307</v>
      </c>
      <c r="C4" s="29" t="s">
        <v>308</v>
      </c>
      <c r="D4" s="19">
        <v>83320000</v>
      </c>
      <c r="E4" s="19">
        <v>78050000</v>
      </c>
      <c r="F4" s="177">
        <f t="shared" ref="F4:F14" si="0">E4-D4</f>
        <v>-5270000</v>
      </c>
      <c r="G4" s="178" t="s">
        <v>309</v>
      </c>
    </row>
    <row r="5" spans="1:7" ht="281.25" x14ac:dyDescent="0.3">
      <c r="A5" s="179" t="s">
        <v>310</v>
      </c>
      <c r="B5" s="179" t="s">
        <v>310</v>
      </c>
      <c r="C5" s="29" t="s">
        <v>273</v>
      </c>
      <c r="D5" s="19">
        <v>888540690</v>
      </c>
      <c r="E5" s="19">
        <v>890178320</v>
      </c>
      <c r="F5" s="180">
        <f t="shared" si="0"/>
        <v>1637630</v>
      </c>
      <c r="G5" s="181" t="s">
        <v>311</v>
      </c>
    </row>
    <row r="6" spans="1:7" ht="382.5" x14ac:dyDescent="0.3">
      <c r="A6" s="179"/>
      <c r="B6" s="179"/>
      <c r="C6" s="29" t="s">
        <v>312</v>
      </c>
      <c r="D6" s="19">
        <v>426263450</v>
      </c>
      <c r="E6" s="19">
        <v>426897720</v>
      </c>
      <c r="F6" s="180">
        <f t="shared" si="0"/>
        <v>634270</v>
      </c>
      <c r="G6" s="182" t="s">
        <v>313</v>
      </c>
    </row>
    <row r="7" spans="1:7" ht="74.25" customHeight="1" x14ac:dyDescent="0.3">
      <c r="A7" s="183" t="s">
        <v>310</v>
      </c>
      <c r="B7" s="183" t="s">
        <v>310</v>
      </c>
      <c r="C7" s="29" t="s">
        <v>314</v>
      </c>
      <c r="D7" s="19">
        <v>28287310</v>
      </c>
      <c r="E7" s="19">
        <v>28356060</v>
      </c>
      <c r="F7" s="180">
        <f t="shared" si="0"/>
        <v>68750</v>
      </c>
      <c r="G7" s="178" t="s">
        <v>315</v>
      </c>
    </row>
    <row r="8" spans="1:7" ht="258.75" x14ac:dyDescent="0.3">
      <c r="A8" s="29" t="s">
        <v>111</v>
      </c>
      <c r="B8" s="29" t="s">
        <v>111</v>
      </c>
      <c r="C8" s="29" t="s">
        <v>112</v>
      </c>
      <c r="D8" s="19">
        <v>22770000</v>
      </c>
      <c r="E8" s="19">
        <v>24815000</v>
      </c>
      <c r="F8" s="177">
        <f t="shared" si="0"/>
        <v>2045000</v>
      </c>
      <c r="G8" s="182" t="s">
        <v>316</v>
      </c>
    </row>
    <row r="9" spans="1:7" ht="25.5" customHeight="1" x14ac:dyDescent="0.3">
      <c r="A9" s="29" t="s">
        <v>111</v>
      </c>
      <c r="B9" s="29" t="s">
        <v>111</v>
      </c>
      <c r="C9" s="29" t="s">
        <v>317</v>
      </c>
      <c r="D9" s="19">
        <v>25200000</v>
      </c>
      <c r="E9" s="19">
        <v>24000114</v>
      </c>
      <c r="F9" s="180">
        <f t="shared" si="0"/>
        <v>-1199886</v>
      </c>
      <c r="G9" s="178" t="s">
        <v>318</v>
      </c>
    </row>
    <row r="10" spans="1:7" ht="27.75" customHeight="1" x14ac:dyDescent="0.3">
      <c r="A10" s="29" t="s">
        <v>116</v>
      </c>
      <c r="B10" s="29" t="s">
        <v>116</v>
      </c>
      <c r="C10" s="29" t="s">
        <v>319</v>
      </c>
      <c r="D10" s="19">
        <v>10000000</v>
      </c>
      <c r="E10" s="19">
        <v>10000000</v>
      </c>
      <c r="F10" s="177">
        <f t="shared" si="0"/>
        <v>0</v>
      </c>
      <c r="G10" s="178" t="s">
        <v>320</v>
      </c>
    </row>
    <row r="11" spans="1:7" ht="34.5" customHeight="1" x14ac:dyDescent="0.3">
      <c r="A11" s="29" t="s">
        <v>21</v>
      </c>
      <c r="B11" s="29" t="s">
        <v>21</v>
      </c>
      <c r="C11" s="29" t="s">
        <v>321</v>
      </c>
      <c r="D11" s="19">
        <v>93228009</v>
      </c>
      <c r="E11" s="19">
        <v>93228009</v>
      </c>
      <c r="F11" s="177">
        <f t="shared" si="0"/>
        <v>0</v>
      </c>
      <c r="G11" s="178" t="s">
        <v>322</v>
      </c>
    </row>
    <row r="12" spans="1:7" ht="67.5" customHeight="1" x14ac:dyDescent="0.3">
      <c r="A12" s="29" t="s">
        <v>21</v>
      </c>
      <c r="B12" s="29" t="s">
        <v>21</v>
      </c>
      <c r="C12" s="29" t="s">
        <v>22</v>
      </c>
      <c r="D12" s="19">
        <v>27030886</v>
      </c>
      <c r="E12" s="19">
        <v>27030886</v>
      </c>
      <c r="F12" s="177">
        <f t="shared" si="0"/>
        <v>0</v>
      </c>
      <c r="G12" s="178" t="s">
        <v>323</v>
      </c>
    </row>
    <row r="13" spans="1:7" ht="34.5" customHeight="1" x14ac:dyDescent="0.3">
      <c r="A13" s="29" t="s">
        <v>24</v>
      </c>
      <c r="B13" s="29" t="s">
        <v>24</v>
      </c>
      <c r="C13" s="29" t="s">
        <v>324</v>
      </c>
      <c r="D13" s="19">
        <v>198704</v>
      </c>
      <c r="E13" s="19">
        <v>200072</v>
      </c>
      <c r="F13" s="180">
        <f t="shared" si="0"/>
        <v>1368</v>
      </c>
      <c r="G13" s="178" t="s">
        <v>325</v>
      </c>
    </row>
    <row r="14" spans="1:7" ht="202.5" x14ac:dyDescent="0.3">
      <c r="A14" s="29" t="s">
        <v>24</v>
      </c>
      <c r="B14" s="29" t="s">
        <v>24</v>
      </c>
      <c r="C14" s="29" t="s">
        <v>123</v>
      </c>
      <c r="D14" s="19">
        <v>16160951</v>
      </c>
      <c r="E14" s="19">
        <v>18123819</v>
      </c>
      <c r="F14" s="180">
        <f t="shared" si="0"/>
        <v>1962868</v>
      </c>
      <c r="G14" s="182" t="s">
        <v>326</v>
      </c>
    </row>
    <row r="15" spans="1:7" x14ac:dyDescent="0.3">
      <c r="A15" s="184" t="s">
        <v>39</v>
      </c>
      <c r="B15" s="184"/>
      <c r="C15" s="184"/>
      <c r="D15" s="185">
        <f>SUM(D4:D14)</f>
        <v>1621000000</v>
      </c>
      <c r="E15" s="185">
        <f>SUM(E4:E14)</f>
        <v>1620880000</v>
      </c>
      <c r="F15" s="186">
        <f>SUM(F4:F14)</f>
        <v>-120000</v>
      </c>
      <c r="G15" s="176"/>
    </row>
    <row r="16" spans="1:7" x14ac:dyDescent="0.3">
      <c r="G16" s="187"/>
    </row>
    <row r="17" spans="5:7" x14ac:dyDescent="0.3">
      <c r="G17" s="188"/>
    </row>
    <row r="18" spans="5:7" x14ac:dyDescent="0.3">
      <c r="E18" s="189"/>
      <c r="G18" s="190"/>
    </row>
    <row r="19" spans="5:7" x14ac:dyDescent="0.3">
      <c r="G19" s="190"/>
    </row>
  </sheetData>
  <mergeCells count="8">
    <mergeCell ref="A15:C15"/>
    <mergeCell ref="A1:G1"/>
    <mergeCell ref="A2:C2"/>
    <mergeCell ref="D2:E2"/>
    <mergeCell ref="F2:F3"/>
    <mergeCell ref="G2:G3"/>
    <mergeCell ref="A5:A6"/>
    <mergeCell ref="B5:B6"/>
  </mergeCells>
  <phoneticPr fontId="4" type="noConversion"/>
  <pageMargins left="0.31496062992125984" right="0.31496062992125984" top="0.55118110236220474" bottom="0.35433070866141736" header="0.31496062992125984" footer="0.31496062992125984"/>
  <pageSetup paperSize="9" scale="99" orientation="portrait" r:id="rId1"/>
  <rowBreaks count="1" manualBreakCount="1">
    <brk id="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selection sqref="A1:G1"/>
    </sheetView>
  </sheetViews>
  <sheetFormatPr defaultRowHeight="16.5" x14ac:dyDescent="0.3"/>
  <cols>
    <col min="1" max="3" width="8.125" style="236" customWidth="1"/>
    <col min="4" max="5" width="11.875" style="145" customWidth="1"/>
    <col min="6" max="6" width="10" style="145" customWidth="1"/>
    <col min="7" max="7" width="34.875" style="145" customWidth="1"/>
  </cols>
  <sheetData>
    <row r="1" spans="1:7" x14ac:dyDescent="0.3">
      <c r="A1" s="173" t="s">
        <v>327</v>
      </c>
      <c r="B1" s="173"/>
      <c r="C1" s="173"/>
      <c r="D1" s="173"/>
      <c r="E1" s="173"/>
      <c r="F1" s="173"/>
      <c r="G1" s="173"/>
    </row>
    <row r="2" spans="1:7" x14ac:dyDescent="0.3">
      <c r="A2" s="191" t="s">
        <v>42</v>
      </c>
      <c r="B2" s="192"/>
      <c r="C2" s="193"/>
      <c r="D2" s="191" t="s">
        <v>6</v>
      </c>
      <c r="E2" s="193"/>
      <c r="F2" s="146" t="s">
        <v>43</v>
      </c>
      <c r="G2" s="146" t="s">
        <v>44</v>
      </c>
    </row>
    <row r="3" spans="1:7" x14ac:dyDescent="0.3">
      <c r="A3" s="152" t="s">
        <v>3</v>
      </c>
      <c r="B3" s="152" t="s">
        <v>4</v>
      </c>
      <c r="C3" s="152" t="s">
        <v>5</v>
      </c>
      <c r="D3" s="152" t="s">
        <v>304</v>
      </c>
      <c r="E3" s="152" t="s">
        <v>305</v>
      </c>
      <c r="F3" s="151"/>
      <c r="G3" s="151"/>
    </row>
    <row r="4" spans="1:7" ht="399" x14ac:dyDescent="0.3">
      <c r="A4" s="194" t="s">
        <v>164</v>
      </c>
      <c r="B4" s="194" t="s">
        <v>165</v>
      </c>
      <c r="C4" s="29" t="s">
        <v>16</v>
      </c>
      <c r="D4" s="19">
        <v>698815360</v>
      </c>
      <c r="E4" s="19">
        <v>698729360</v>
      </c>
      <c r="F4" s="195">
        <f t="shared" ref="F4:F13" si="0">E4-D4</f>
        <v>-86000</v>
      </c>
      <c r="G4" s="196" t="s">
        <v>328</v>
      </c>
    </row>
    <row r="5" spans="1:7" ht="157.5" x14ac:dyDescent="0.3">
      <c r="A5" s="197"/>
      <c r="B5" s="197"/>
      <c r="C5" s="30" t="s">
        <v>17</v>
      </c>
      <c r="D5" s="22">
        <v>282361570</v>
      </c>
      <c r="E5" s="22">
        <v>282733810</v>
      </c>
      <c r="F5" s="180">
        <f t="shared" si="0"/>
        <v>372240</v>
      </c>
      <c r="G5" s="198" t="s">
        <v>329</v>
      </c>
    </row>
    <row r="6" spans="1:7" ht="63" x14ac:dyDescent="0.3">
      <c r="A6" s="197"/>
      <c r="B6" s="197"/>
      <c r="C6" s="199" t="s">
        <v>275</v>
      </c>
      <c r="D6" s="22">
        <v>24520000</v>
      </c>
      <c r="E6" s="22">
        <v>24520000</v>
      </c>
      <c r="F6" s="154">
        <v>0</v>
      </c>
      <c r="G6" s="200" t="s">
        <v>330</v>
      </c>
    </row>
    <row r="7" spans="1:7" ht="54" customHeight="1" x14ac:dyDescent="0.3">
      <c r="A7" s="201"/>
      <c r="B7" s="201"/>
      <c r="C7" s="202" t="s">
        <v>106</v>
      </c>
      <c r="D7" s="203">
        <v>82554940</v>
      </c>
      <c r="E7" s="203">
        <v>82185040</v>
      </c>
      <c r="F7" s="204">
        <f t="shared" si="0"/>
        <v>-369900</v>
      </c>
      <c r="G7" s="205" t="s">
        <v>331</v>
      </c>
    </row>
    <row r="8" spans="1:7" ht="147" x14ac:dyDescent="0.3">
      <c r="A8" s="206" t="s">
        <v>164</v>
      </c>
      <c r="B8" s="207"/>
      <c r="C8" s="202" t="s">
        <v>166</v>
      </c>
      <c r="D8" s="208">
        <v>87585430</v>
      </c>
      <c r="E8" s="208">
        <v>84576890</v>
      </c>
      <c r="F8" s="209">
        <f t="shared" si="0"/>
        <v>-3008540</v>
      </c>
      <c r="G8" s="210" t="s">
        <v>332</v>
      </c>
    </row>
    <row r="9" spans="1:7" ht="73.5" x14ac:dyDescent="0.3">
      <c r="A9" s="211"/>
      <c r="B9" s="201"/>
      <c r="C9" s="212" t="s">
        <v>110</v>
      </c>
      <c r="D9" s="22">
        <v>4832980</v>
      </c>
      <c r="E9" s="22">
        <v>4621780</v>
      </c>
      <c r="F9" s="180">
        <f t="shared" si="0"/>
        <v>-211200</v>
      </c>
      <c r="G9" s="198" t="s">
        <v>333</v>
      </c>
    </row>
    <row r="10" spans="1:7" ht="24.75" customHeight="1" x14ac:dyDescent="0.3">
      <c r="A10" s="211"/>
      <c r="B10" s="213" t="s">
        <v>113</v>
      </c>
      <c r="C10" s="214" t="s">
        <v>114</v>
      </c>
      <c r="D10" s="22">
        <v>100000</v>
      </c>
      <c r="E10" s="22">
        <v>0</v>
      </c>
      <c r="F10" s="180">
        <f t="shared" si="0"/>
        <v>-100000</v>
      </c>
      <c r="G10" s="26"/>
    </row>
    <row r="11" spans="1:7" ht="24.75" customHeight="1" x14ac:dyDescent="0.3">
      <c r="A11" s="211"/>
      <c r="B11" s="213"/>
      <c r="C11" s="214" t="s">
        <v>23</v>
      </c>
      <c r="D11" s="22">
        <v>100000</v>
      </c>
      <c r="E11" s="22">
        <v>500000</v>
      </c>
      <c r="F11" s="180">
        <f t="shared" si="0"/>
        <v>400000</v>
      </c>
      <c r="G11" s="26" t="s">
        <v>334</v>
      </c>
    </row>
    <row r="12" spans="1:7" ht="24.75" customHeight="1" x14ac:dyDescent="0.3">
      <c r="A12" s="211"/>
      <c r="B12" s="207" t="s">
        <v>26</v>
      </c>
      <c r="C12" s="30" t="s">
        <v>27</v>
      </c>
      <c r="D12" s="22">
        <v>2000000</v>
      </c>
      <c r="E12" s="22">
        <v>1982550</v>
      </c>
      <c r="F12" s="180">
        <f t="shared" si="0"/>
        <v>-17450</v>
      </c>
      <c r="G12" s="26" t="s">
        <v>335</v>
      </c>
    </row>
    <row r="13" spans="1:7" ht="54" customHeight="1" x14ac:dyDescent="0.3">
      <c r="A13" s="211"/>
      <c r="B13" s="197"/>
      <c r="C13" s="30" t="s">
        <v>28</v>
      </c>
      <c r="D13" s="22">
        <v>12226787</v>
      </c>
      <c r="E13" s="22">
        <v>12678600</v>
      </c>
      <c r="F13" s="180">
        <f t="shared" si="0"/>
        <v>451813</v>
      </c>
      <c r="G13" s="26" t="s">
        <v>336</v>
      </c>
    </row>
    <row r="14" spans="1:7" ht="119.25" customHeight="1" x14ac:dyDescent="0.3">
      <c r="A14" s="211"/>
      <c r="B14" s="197"/>
      <c r="C14" s="30" t="s">
        <v>337</v>
      </c>
      <c r="D14" s="22">
        <v>22449600</v>
      </c>
      <c r="E14" s="22">
        <v>21457600</v>
      </c>
      <c r="F14" s="180">
        <f>E14-D14</f>
        <v>-992000</v>
      </c>
      <c r="G14" s="198" t="s">
        <v>338</v>
      </c>
    </row>
    <row r="15" spans="1:7" ht="151.5" customHeight="1" x14ac:dyDescent="0.3">
      <c r="A15" s="211"/>
      <c r="B15" s="197"/>
      <c r="C15" s="199" t="s">
        <v>120</v>
      </c>
      <c r="D15" s="22">
        <v>5542080</v>
      </c>
      <c r="E15" s="22">
        <v>4849640</v>
      </c>
      <c r="F15" s="215">
        <f t="shared" ref="F15:F35" si="1">E15-D15</f>
        <v>-692440</v>
      </c>
      <c r="G15" s="200" t="s">
        <v>339</v>
      </c>
    </row>
    <row r="16" spans="1:7" ht="31.5" customHeight="1" x14ac:dyDescent="0.3">
      <c r="A16" s="211"/>
      <c r="B16" s="197"/>
      <c r="C16" s="212" t="s">
        <v>122</v>
      </c>
      <c r="D16" s="22">
        <v>3700000</v>
      </c>
      <c r="E16" s="22">
        <v>2700000</v>
      </c>
      <c r="F16" s="216">
        <f t="shared" si="1"/>
        <v>-1000000</v>
      </c>
      <c r="G16" s="217" t="s">
        <v>340</v>
      </c>
    </row>
    <row r="17" spans="1:7" ht="54" customHeight="1" x14ac:dyDescent="0.3">
      <c r="A17" s="218"/>
      <c r="B17" s="201"/>
      <c r="C17" s="199" t="s">
        <v>124</v>
      </c>
      <c r="D17" s="203">
        <v>18144265</v>
      </c>
      <c r="E17" s="22">
        <v>16199650</v>
      </c>
      <c r="F17" s="215">
        <f t="shared" si="1"/>
        <v>-1944615</v>
      </c>
      <c r="G17" s="200" t="s">
        <v>341</v>
      </c>
    </row>
    <row r="18" spans="1:7" ht="31.5" x14ac:dyDescent="0.3">
      <c r="A18" s="202" t="s">
        <v>125</v>
      </c>
      <c r="B18" s="202" t="s">
        <v>125</v>
      </c>
      <c r="C18" s="202" t="s">
        <v>31</v>
      </c>
      <c r="D18" s="219">
        <v>91460000</v>
      </c>
      <c r="E18" s="203">
        <v>92261000</v>
      </c>
      <c r="F18" s="220">
        <f>E18-D18</f>
        <v>801000</v>
      </c>
      <c r="G18" s="205" t="s">
        <v>342</v>
      </c>
    </row>
    <row r="19" spans="1:7" ht="26.25" customHeight="1" x14ac:dyDescent="0.3">
      <c r="A19" s="207" t="s">
        <v>125</v>
      </c>
      <c r="B19" s="207" t="s">
        <v>125</v>
      </c>
      <c r="C19" s="202" t="s">
        <v>126</v>
      </c>
      <c r="D19" s="208">
        <v>5000000</v>
      </c>
      <c r="E19" s="208">
        <v>2841000</v>
      </c>
      <c r="F19" s="216">
        <f>E19-D19</f>
        <v>-2159000</v>
      </c>
      <c r="G19" s="217" t="s">
        <v>343</v>
      </c>
    </row>
    <row r="20" spans="1:7" ht="84" x14ac:dyDescent="0.3">
      <c r="A20" s="221"/>
      <c r="B20" s="201"/>
      <c r="C20" s="212" t="s">
        <v>32</v>
      </c>
      <c r="D20" s="22">
        <v>13728000</v>
      </c>
      <c r="E20" s="22">
        <v>7302000</v>
      </c>
      <c r="F20" s="180">
        <f t="shared" si="1"/>
        <v>-6426000</v>
      </c>
      <c r="G20" s="198" t="s">
        <v>344</v>
      </c>
    </row>
    <row r="21" spans="1:7" ht="31.5" x14ac:dyDescent="0.3">
      <c r="A21" s="222" t="s">
        <v>33</v>
      </c>
      <c r="B21" s="223" t="s">
        <v>26</v>
      </c>
      <c r="C21" s="214" t="s">
        <v>287</v>
      </c>
      <c r="D21" s="22">
        <v>38390000</v>
      </c>
      <c r="E21" s="22">
        <v>29685520</v>
      </c>
      <c r="F21" s="180">
        <f t="shared" si="1"/>
        <v>-8704480</v>
      </c>
      <c r="G21" s="26" t="s">
        <v>345</v>
      </c>
    </row>
    <row r="22" spans="1:7" ht="36" customHeight="1" x14ac:dyDescent="0.3">
      <c r="A22" s="224"/>
      <c r="B22" s="225"/>
      <c r="C22" s="226" t="s">
        <v>346</v>
      </c>
      <c r="D22" s="22">
        <v>10565000</v>
      </c>
      <c r="E22" s="22">
        <v>6110700</v>
      </c>
      <c r="F22" s="180">
        <f t="shared" si="1"/>
        <v>-4454300</v>
      </c>
      <c r="G22" s="26" t="s">
        <v>347</v>
      </c>
    </row>
    <row r="23" spans="1:7" ht="37.5" customHeight="1" x14ac:dyDescent="0.3">
      <c r="A23" s="224"/>
      <c r="B23" s="225"/>
      <c r="C23" s="227" t="s">
        <v>289</v>
      </c>
      <c r="D23" s="22">
        <v>6437500</v>
      </c>
      <c r="E23" s="22">
        <v>6448000</v>
      </c>
      <c r="F23" s="180">
        <f t="shared" si="1"/>
        <v>10500</v>
      </c>
      <c r="G23" s="26" t="s">
        <v>348</v>
      </c>
    </row>
    <row r="24" spans="1:7" ht="93.75" customHeight="1" x14ac:dyDescent="0.3">
      <c r="A24" s="224"/>
      <c r="B24" s="225"/>
      <c r="C24" s="214" t="s">
        <v>290</v>
      </c>
      <c r="D24" s="22">
        <v>8530000</v>
      </c>
      <c r="E24" s="22">
        <v>4213880</v>
      </c>
      <c r="F24" s="180">
        <f t="shared" si="1"/>
        <v>-4316120</v>
      </c>
      <c r="G24" s="198" t="s">
        <v>349</v>
      </c>
    </row>
    <row r="25" spans="1:7" ht="42" x14ac:dyDescent="0.3">
      <c r="A25" s="224"/>
      <c r="B25" s="225"/>
      <c r="C25" s="214" t="s">
        <v>291</v>
      </c>
      <c r="D25" s="22">
        <v>0</v>
      </c>
      <c r="E25" s="22">
        <v>1000000</v>
      </c>
      <c r="F25" s="180">
        <f t="shared" si="1"/>
        <v>1000000</v>
      </c>
      <c r="G25" s="198" t="s">
        <v>350</v>
      </c>
    </row>
    <row r="26" spans="1:7" ht="21.75" customHeight="1" x14ac:dyDescent="0.3">
      <c r="A26" s="224"/>
      <c r="B26" s="225"/>
      <c r="C26" s="214" t="s">
        <v>292</v>
      </c>
      <c r="D26" s="22">
        <v>3000000</v>
      </c>
      <c r="E26" s="22">
        <v>0</v>
      </c>
      <c r="F26" s="177">
        <f>E26-D26</f>
        <v>-3000000</v>
      </c>
      <c r="G26" s="26"/>
    </row>
    <row r="27" spans="1:7" ht="21" x14ac:dyDescent="0.3">
      <c r="A27" s="224"/>
      <c r="B27" s="225"/>
      <c r="C27" s="214" t="s">
        <v>293</v>
      </c>
      <c r="D27" s="22">
        <v>15437440</v>
      </c>
      <c r="E27" s="22">
        <v>7974450</v>
      </c>
      <c r="F27" s="177">
        <f>E27-D27</f>
        <v>-7462990</v>
      </c>
      <c r="G27" s="26" t="s">
        <v>351</v>
      </c>
    </row>
    <row r="28" spans="1:7" ht="60.75" customHeight="1" x14ac:dyDescent="0.3">
      <c r="A28" s="224"/>
      <c r="B28" s="228"/>
      <c r="C28" s="229" t="s">
        <v>127</v>
      </c>
      <c r="D28" s="22">
        <v>13445000</v>
      </c>
      <c r="E28" s="22">
        <v>7726440</v>
      </c>
      <c r="F28" s="177">
        <f>E28-D28</f>
        <v>-5718560</v>
      </c>
      <c r="G28" s="198" t="s">
        <v>352</v>
      </c>
    </row>
    <row r="29" spans="1:7" ht="19.5" customHeight="1" x14ac:dyDescent="0.3">
      <c r="A29" s="224"/>
      <c r="B29" s="223" t="s">
        <v>294</v>
      </c>
      <c r="C29" s="230" t="s">
        <v>295</v>
      </c>
      <c r="D29" s="22">
        <v>200000</v>
      </c>
      <c r="E29" s="22">
        <v>0</v>
      </c>
      <c r="F29" s="177">
        <f>E29-D29</f>
        <v>-200000</v>
      </c>
      <c r="G29" s="198"/>
    </row>
    <row r="30" spans="1:7" ht="19.5" customHeight="1" x14ac:dyDescent="0.3">
      <c r="A30" s="224"/>
      <c r="B30" s="228"/>
      <c r="C30" s="230" t="s">
        <v>296</v>
      </c>
      <c r="D30" s="22">
        <v>691480</v>
      </c>
      <c r="E30" s="22">
        <v>0</v>
      </c>
      <c r="F30" s="177">
        <f>E30-D30</f>
        <v>-691480</v>
      </c>
      <c r="G30" s="198"/>
    </row>
    <row r="31" spans="1:7" ht="27" customHeight="1" x14ac:dyDescent="0.3">
      <c r="A31" s="224"/>
      <c r="B31" s="223" t="s">
        <v>184</v>
      </c>
      <c r="C31" s="227" t="s">
        <v>353</v>
      </c>
      <c r="D31" s="22">
        <v>2500000</v>
      </c>
      <c r="E31" s="22">
        <v>333700</v>
      </c>
      <c r="F31" s="180">
        <f t="shared" si="1"/>
        <v>-2166300</v>
      </c>
      <c r="G31" s="26" t="s">
        <v>354</v>
      </c>
    </row>
    <row r="32" spans="1:7" ht="178.5" x14ac:dyDescent="0.3">
      <c r="A32" s="231"/>
      <c r="B32" s="228"/>
      <c r="C32" s="226" t="s">
        <v>355</v>
      </c>
      <c r="D32" s="203">
        <v>12952483</v>
      </c>
      <c r="E32" s="203">
        <v>4536383</v>
      </c>
      <c r="F32" s="215">
        <f t="shared" si="1"/>
        <v>-8416100</v>
      </c>
      <c r="G32" s="200" t="s">
        <v>356</v>
      </c>
    </row>
    <row r="33" spans="1:7" ht="112.5" customHeight="1" x14ac:dyDescent="0.3">
      <c r="A33" s="223" t="s">
        <v>184</v>
      </c>
      <c r="B33" s="223" t="s">
        <v>184</v>
      </c>
      <c r="C33" s="232" t="s">
        <v>187</v>
      </c>
      <c r="D33" s="208">
        <v>4700000</v>
      </c>
      <c r="E33" s="208">
        <v>2140000</v>
      </c>
      <c r="F33" s="216">
        <f t="shared" si="1"/>
        <v>-2560000</v>
      </c>
      <c r="G33" s="210" t="s">
        <v>357</v>
      </c>
    </row>
    <row r="34" spans="1:7" ht="241.5" x14ac:dyDescent="0.3">
      <c r="A34" s="228"/>
      <c r="B34" s="228"/>
      <c r="C34" s="227" t="s">
        <v>300</v>
      </c>
      <c r="D34" s="22">
        <v>22270000</v>
      </c>
      <c r="E34" s="22">
        <v>46947627</v>
      </c>
      <c r="F34" s="180">
        <f t="shared" si="1"/>
        <v>24677627</v>
      </c>
      <c r="G34" s="198" t="s">
        <v>358</v>
      </c>
    </row>
    <row r="35" spans="1:7" ht="23.25" customHeight="1" x14ac:dyDescent="0.3">
      <c r="A35" s="30" t="s">
        <v>301</v>
      </c>
      <c r="B35" s="30" t="s">
        <v>301</v>
      </c>
      <c r="C35" s="30" t="s">
        <v>301</v>
      </c>
      <c r="D35" s="22">
        <v>126669134</v>
      </c>
      <c r="E35" s="22">
        <v>158136560</v>
      </c>
      <c r="F35" s="180">
        <f t="shared" si="1"/>
        <v>31467426</v>
      </c>
      <c r="G35" s="26" t="s">
        <v>359</v>
      </c>
    </row>
    <row r="36" spans="1:7" ht="168" x14ac:dyDescent="0.3">
      <c r="A36" s="30" t="s">
        <v>37</v>
      </c>
      <c r="B36" s="30" t="s">
        <v>37</v>
      </c>
      <c r="C36" s="30" t="s">
        <v>302</v>
      </c>
      <c r="D36" s="22">
        <v>90951</v>
      </c>
      <c r="E36" s="22">
        <v>5487820</v>
      </c>
      <c r="F36" s="180">
        <f>E36-D36</f>
        <v>5396869</v>
      </c>
      <c r="G36" s="26" t="s">
        <v>360</v>
      </c>
    </row>
    <row r="37" spans="1:7" x14ac:dyDescent="0.3">
      <c r="A37" s="233" t="s">
        <v>39</v>
      </c>
      <c r="B37" s="234"/>
      <c r="C37" s="235"/>
      <c r="D37" s="185">
        <f>SUM(D4:D36)</f>
        <v>1621000000</v>
      </c>
      <c r="E37" s="185">
        <f>SUM(E4:E36)</f>
        <v>1620880000</v>
      </c>
      <c r="F37" s="186">
        <f>SUM(F4:F36)</f>
        <v>-120000</v>
      </c>
      <c r="G37" s="176"/>
    </row>
    <row r="39" spans="1:7" x14ac:dyDescent="0.3">
      <c r="E39" s="189"/>
    </row>
    <row r="42" spans="1:7" x14ac:dyDescent="0.3">
      <c r="E42" s="190"/>
    </row>
  </sheetData>
  <mergeCells count="20">
    <mergeCell ref="A37:C37"/>
    <mergeCell ref="A21:A32"/>
    <mergeCell ref="B21:B28"/>
    <mergeCell ref="B29:B30"/>
    <mergeCell ref="B31:B32"/>
    <mergeCell ref="A33:A34"/>
    <mergeCell ref="B33:B34"/>
    <mergeCell ref="A8:A17"/>
    <mergeCell ref="B8:B9"/>
    <mergeCell ref="B10:B11"/>
    <mergeCell ref="B12:B17"/>
    <mergeCell ref="A19:A20"/>
    <mergeCell ref="B19:B20"/>
    <mergeCell ref="A1:G1"/>
    <mergeCell ref="A2:C2"/>
    <mergeCell ref="D2:E2"/>
    <mergeCell ref="F2:F3"/>
    <mergeCell ref="G2:G3"/>
    <mergeCell ref="A4:A7"/>
    <mergeCell ref="B4:B7"/>
  </mergeCells>
  <phoneticPr fontId="4" type="noConversion"/>
  <pageMargins left="0.11811023622047245" right="0.11811023622047245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3.5" x14ac:dyDescent="0.3"/>
  <cols>
    <col min="1" max="3" width="7.25" style="2" customWidth="1"/>
    <col min="4" max="6" width="11.25" style="2" customWidth="1"/>
    <col min="7" max="7" width="35.625" style="2" customWidth="1"/>
    <col min="8" max="16384" width="9" style="2"/>
  </cols>
  <sheetData>
    <row r="1" spans="1:7" ht="16.5" customHeight="1" x14ac:dyDescent="0.3">
      <c r="A1" s="7" t="s">
        <v>51</v>
      </c>
    </row>
    <row r="2" spans="1:7" ht="22.5" customHeight="1" x14ac:dyDescent="0.3">
      <c r="A2" s="51" t="s">
        <v>42</v>
      </c>
      <c r="B2" s="52"/>
      <c r="C2" s="53"/>
      <c r="D2" s="51" t="s">
        <v>6</v>
      </c>
      <c r="E2" s="53"/>
      <c r="F2" s="54" t="s">
        <v>43</v>
      </c>
      <c r="G2" s="54" t="s">
        <v>44</v>
      </c>
    </row>
    <row r="3" spans="1:7" ht="22.5" customHeight="1" x14ac:dyDescent="0.3">
      <c r="A3" s="6" t="s">
        <v>3</v>
      </c>
      <c r="B3" s="6" t="s">
        <v>4</v>
      </c>
      <c r="C3" s="6" t="s">
        <v>5</v>
      </c>
      <c r="D3" s="6" t="s">
        <v>45</v>
      </c>
      <c r="E3" s="6" t="s">
        <v>46</v>
      </c>
      <c r="F3" s="55"/>
      <c r="G3" s="55"/>
    </row>
    <row r="4" spans="1:7" ht="22.5" x14ac:dyDescent="0.3">
      <c r="A4" s="29" t="s">
        <v>12</v>
      </c>
      <c r="B4" s="29" t="s">
        <v>13</v>
      </c>
      <c r="C4" s="29" t="s">
        <v>69</v>
      </c>
      <c r="D4" s="19">
        <v>10000000</v>
      </c>
      <c r="E4" s="19">
        <v>1000000</v>
      </c>
      <c r="F4" s="20">
        <f>E4-D4</f>
        <v>-9000000</v>
      </c>
      <c r="G4" s="21" t="s">
        <v>47</v>
      </c>
    </row>
    <row r="5" spans="1:7" ht="33.75" x14ac:dyDescent="0.3">
      <c r="A5" s="30" t="s">
        <v>68</v>
      </c>
      <c r="B5" s="30" t="s">
        <v>68</v>
      </c>
      <c r="C5" s="30" t="s">
        <v>70</v>
      </c>
      <c r="D5" s="22">
        <v>35558000</v>
      </c>
      <c r="E5" s="22">
        <v>35558000</v>
      </c>
      <c r="F5" s="20">
        <f t="shared" ref="F5:F12" si="0">E5-D5</f>
        <v>0</v>
      </c>
      <c r="G5" s="23" t="s">
        <v>48</v>
      </c>
    </row>
    <row r="6" spans="1:7" ht="22.5" x14ac:dyDescent="0.3">
      <c r="A6" s="30" t="s">
        <v>68</v>
      </c>
      <c r="B6" s="30" t="s">
        <v>68</v>
      </c>
      <c r="C6" s="30" t="s">
        <v>71</v>
      </c>
      <c r="D6" s="22">
        <v>30456000</v>
      </c>
      <c r="E6" s="22">
        <v>30456000</v>
      </c>
      <c r="F6" s="20">
        <f t="shared" si="0"/>
        <v>0</v>
      </c>
      <c r="G6" s="23" t="s">
        <v>49</v>
      </c>
    </row>
    <row r="7" spans="1:7" ht="78.75" x14ac:dyDescent="0.3">
      <c r="A7" s="30" t="s">
        <v>19</v>
      </c>
      <c r="B7" s="30" t="s">
        <v>19</v>
      </c>
      <c r="C7" s="30" t="s">
        <v>72</v>
      </c>
      <c r="D7" s="22">
        <v>100000000</v>
      </c>
      <c r="E7" s="22">
        <v>131687400</v>
      </c>
      <c r="F7" s="20">
        <f t="shared" si="0"/>
        <v>31687400</v>
      </c>
      <c r="G7" s="23" t="s">
        <v>86</v>
      </c>
    </row>
    <row r="8" spans="1:7" ht="146.25" x14ac:dyDescent="0.3">
      <c r="A8" s="30" t="s">
        <v>21</v>
      </c>
      <c r="B8" s="30" t="s">
        <v>21</v>
      </c>
      <c r="C8" s="30" t="s">
        <v>73</v>
      </c>
      <c r="D8" s="22">
        <v>681659109</v>
      </c>
      <c r="E8" s="22">
        <v>681659109</v>
      </c>
      <c r="F8" s="20">
        <f t="shared" si="0"/>
        <v>0</v>
      </c>
      <c r="G8" s="24" t="s">
        <v>94</v>
      </c>
    </row>
    <row r="9" spans="1:7" ht="90" x14ac:dyDescent="0.3">
      <c r="A9" s="30" t="s">
        <v>21</v>
      </c>
      <c r="B9" s="30" t="s">
        <v>21</v>
      </c>
      <c r="C9" s="30" t="s">
        <v>22</v>
      </c>
      <c r="D9" s="22">
        <v>21057804</v>
      </c>
      <c r="E9" s="22">
        <v>21057804</v>
      </c>
      <c r="F9" s="20">
        <f t="shared" si="0"/>
        <v>0</v>
      </c>
      <c r="G9" s="24" t="s">
        <v>95</v>
      </c>
    </row>
    <row r="10" spans="1:7" ht="225" x14ac:dyDescent="0.3">
      <c r="A10" s="30" t="s">
        <v>24</v>
      </c>
      <c r="B10" s="30" t="s">
        <v>24</v>
      </c>
      <c r="C10" s="30" t="s">
        <v>25</v>
      </c>
      <c r="D10" s="22">
        <v>521087</v>
      </c>
      <c r="E10" s="22">
        <v>521687</v>
      </c>
      <c r="F10" s="20">
        <f t="shared" si="0"/>
        <v>600</v>
      </c>
      <c r="G10" s="24" t="s">
        <v>96</v>
      </c>
    </row>
    <row r="11" spans="1:7" ht="22.5" x14ac:dyDescent="0.3">
      <c r="A11" s="30" t="s">
        <v>24</v>
      </c>
      <c r="B11" s="30" t="s">
        <v>24</v>
      </c>
      <c r="C11" s="30" t="s">
        <v>74</v>
      </c>
      <c r="D11" s="22">
        <v>5880000</v>
      </c>
      <c r="E11" s="22">
        <v>5400000</v>
      </c>
      <c r="F11" s="20">
        <f t="shared" si="0"/>
        <v>-480000</v>
      </c>
      <c r="G11" s="23" t="s">
        <v>50</v>
      </c>
    </row>
    <row r="12" spans="1:7" ht="22.5" customHeight="1" x14ac:dyDescent="0.3">
      <c r="A12" s="56" t="s">
        <v>39</v>
      </c>
      <c r="B12" s="57"/>
      <c r="C12" s="58"/>
      <c r="D12" s="33">
        <v>885132000</v>
      </c>
      <c r="E12" s="33">
        <f>SUM(E4:E11)</f>
        <v>907340000</v>
      </c>
      <c r="F12" s="34">
        <f t="shared" si="0"/>
        <v>22208000</v>
      </c>
      <c r="G12" s="35"/>
    </row>
  </sheetData>
  <mergeCells count="5">
    <mergeCell ref="A2:C2"/>
    <mergeCell ref="D2:E2"/>
    <mergeCell ref="F2:F3"/>
    <mergeCell ref="G2:G3"/>
    <mergeCell ref="A12:C12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3.5" x14ac:dyDescent="0.3"/>
  <cols>
    <col min="1" max="3" width="7.5" style="2" customWidth="1"/>
    <col min="4" max="6" width="11" style="2" customWidth="1"/>
    <col min="7" max="7" width="35.625" style="2" customWidth="1"/>
    <col min="8" max="10" width="9" style="2"/>
    <col min="11" max="11" width="54.75" style="2" customWidth="1"/>
    <col min="12" max="16384" width="9" style="2"/>
  </cols>
  <sheetData>
    <row r="1" spans="1:11" ht="16.5" customHeight="1" x14ac:dyDescent="0.3">
      <c r="A1" s="25" t="s">
        <v>64</v>
      </c>
    </row>
    <row r="2" spans="1:11" ht="16.5" customHeight="1" x14ac:dyDescent="0.3">
      <c r="A2" s="51" t="s">
        <v>42</v>
      </c>
      <c r="B2" s="52"/>
      <c r="C2" s="53"/>
      <c r="D2" s="51" t="s">
        <v>6</v>
      </c>
      <c r="E2" s="53"/>
      <c r="F2" s="54" t="s">
        <v>43</v>
      </c>
      <c r="G2" s="54" t="s">
        <v>44</v>
      </c>
    </row>
    <row r="3" spans="1:11" ht="16.5" customHeight="1" x14ac:dyDescent="0.3">
      <c r="A3" s="8" t="s">
        <v>3</v>
      </c>
      <c r="B3" s="8" t="s">
        <v>4</v>
      </c>
      <c r="C3" s="8" t="s">
        <v>5</v>
      </c>
      <c r="D3" s="8" t="s">
        <v>45</v>
      </c>
      <c r="E3" s="8" t="s">
        <v>46</v>
      </c>
      <c r="F3" s="55"/>
      <c r="G3" s="55"/>
    </row>
    <row r="4" spans="1:11" ht="33.75" x14ac:dyDescent="0.3">
      <c r="A4" s="29" t="s">
        <v>14</v>
      </c>
      <c r="B4" s="29" t="s">
        <v>15</v>
      </c>
      <c r="C4" s="29" t="s">
        <v>16</v>
      </c>
      <c r="D4" s="19">
        <v>36198000</v>
      </c>
      <c r="E4" s="19">
        <v>36198000</v>
      </c>
      <c r="F4" s="20">
        <f>E4-D4</f>
        <v>0</v>
      </c>
      <c r="G4" s="21" t="s">
        <v>52</v>
      </c>
    </row>
    <row r="5" spans="1:11" ht="33.75" x14ac:dyDescent="0.3">
      <c r="A5" s="30" t="s">
        <v>14</v>
      </c>
      <c r="B5" s="30" t="s">
        <v>15</v>
      </c>
      <c r="C5" s="30" t="s">
        <v>17</v>
      </c>
      <c r="D5" s="22">
        <v>3608400</v>
      </c>
      <c r="E5" s="22">
        <v>3608400</v>
      </c>
      <c r="F5" s="20">
        <f t="shared" ref="F5:F25" si="0">E5-D5</f>
        <v>0</v>
      </c>
      <c r="G5" s="23" t="s">
        <v>53</v>
      </c>
    </row>
    <row r="6" spans="1:11" ht="56.25" x14ac:dyDescent="0.3">
      <c r="A6" s="30" t="s">
        <v>14</v>
      </c>
      <c r="B6" s="30" t="s">
        <v>15</v>
      </c>
      <c r="C6" s="30" t="s">
        <v>18</v>
      </c>
      <c r="D6" s="22">
        <v>3317280</v>
      </c>
      <c r="E6" s="22">
        <v>3317280</v>
      </c>
      <c r="F6" s="20">
        <f t="shared" si="0"/>
        <v>0</v>
      </c>
      <c r="G6" s="23" t="s">
        <v>54</v>
      </c>
    </row>
    <row r="7" spans="1:11" ht="56.25" x14ac:dyDescent="0.3">
      <c r="A7" s="30" t="s">
        <v>14</v>
      </c>
      <c r="B7" s="30" t="s">
        <v>15</v>
      </c>
      <c r="C7" s="30" t="s">
        <v>20</v>
      </c>
      <c r="D7" s="22">
        <v>3749520</v>
      </c>
      <c r="E7" s="22">
        <v>3476690</v>
      </c>
      <c r="F7" s="20">
        <f t="shared" si="0"/>
        <v>-272830</v>
      </c>
      <c r="G7" s="23" t="s">
        <v>55</v>
      </c>
    </row>
    <row r="8" spans="1:11" ht="22.5" x14ac:dyDescent="0.3">
      <c r="A8" s="30" t="s">
        <v>14</v>
      </c>
      <c r="B8" s="30" t="s">
        <v>75</v>
      </c>
      <c r="C8" s="30" t="s">
        <v>85</v>
      </c>
      <c r="D8" s="22">
        <v>1000000</v>
      </c>
      <c r="E8" s="22">
        <v>0</v>
      </c>
      <c r="F8" s="20">
        <f t="shared" si="0"/>
        <v>-1000000</v>
      </c>
      <c r="G8" s="23" t="s">
        <v>29</v>
      </c>
    </row>
    <row r="9" spans="1:11" ht="45" x14ac:dyDescent="0.3">
      <c r="A9" s="30" t="s">
        <v>14</v>
      </c>
      <c r="B9" s="30" t="s">
        <v>75</v>
      </c>
      <c r="C9" s="30" t="s">
        <v>23</v>
      </c>
      <c r="D9" s="22">
        <v>1600000</v>
      </c>
      <c r="E9" s="22">
        <v>1210000</v>
      </c>
      <c r="F9" s="20">
        <f t="shared" si="0"/>
        <v>-390000</v>
      </c>
      <c r="G9" s="23" t="s">
        <v>56</v>
      </c>
    </row>
    <row r="10" spans="1:11" ht="45" x14ac:dyDescent="0.3">
      <c r="A10" s="30" t="s">
        <v>14</v>
      </c>
      <c r="B10" s="30" t="s">
        <v>26</v>
      </c>
      <c r="C10" s="30" t="s">
        <v>27</v>
      </c>
      <c r="D10" s="22">
        <v>600000</v>
      </c>
      <c r="E10" s="22">
        <v>289800</v>
      </c>
      <c r="F10" s="20">
        <f t="shared" si="0"/>
        <v>-310200</v>
      </c>
      <c r="G10" s="23" t="s">
        <v>57</v>
      </c>
    </row>
    <row r="11" spans="1:11" ht="247.5" x14ac:dyDescent="0.3">
      <c r="A11" s="30" t="s">
        <v>14</v>
      </c>
      <c r="B11" s="30" t="s">
        <v>26</v>
      </c>
      <c r="C11" s="30" t="s">
        <v>28</v>
      </c>
      <c r="D11" s="22">
        <v>22033200</v>
      </c>
      <c r="E11" s="22">
        <v>19113200</v>
      </c>
      <c r="F11" s="20">
        <f t="shared" si="0"/>
        <v>-2920000</v>
      </c>
      <c r="G11" s="24" t="s">
        <v>87</v>
      </c>
      <c r="K11" s="32"/>
    </row>
    <row r="12" spans="1:11" ht="78.75" x14ac:dyDescent="0.3">
      <c r="A12" s="30" t="s">
        <v>14</v>
      </c>
      <c r="B12" s="30" t="s">
        <v>26</v>
      </c>
      <c r="C12" s="30" t="s">
        <v>30</v>
      </c>
      <c r="D12" s="22">
        <v>6880000</v>
      </c>
      <c r="E12" s="22">
        <v>5700000</v>
      </c>
      <c r="F12" s="20">
        <f t="shared" si="0"/>
        <v>-1180000</v>
      </c>
      <c r="G12" s="23" t="s">
        <v>58</v>
      </c>
      <c r="K12" s="32"/>
    </row>
    <row r="13" spans="1:11" ht="101.25" x14ac:dyDescent="0.3">
      <c r="A13" s="30" t="s">
        <v>14</v>
      </c>
      <c r="B13" s="30" t="s">
        <v>26</v>
      </c>
      <c r="C13" s="30" t="s">
        <v>83</v>
      </c>
      <c r="D13" s="22">
        <v>36500000</v>
      </c>
      <c r="E13" s="22">
        <v>74248840</v>
      </c>
      <c r="F13" s="20">
        <f t="shared" si="0"/>
        <v>37748840</v>
      </c>
      <c r="G13" s="24" t="s">
        <v>88</v>
      </c>
    </row>
    <row r="14" spans="1:11" ht="45" x14ac:dyDescent="0.3">
      <c r="A14" s="30" t="s">
        <v>14</v>
      </c>
      <c r="B14" s="30" t="s">
        <v>26</v>
      </c>
      <c r="C14" s="30" t="s">
        <v>84</v>
      </c>
      <c r="D14" s="22">
        <v>1000000</v>
      </c>
      <c r="E14" s="22">
        <v>404000</v>
      </c>
      <c r="F14" s="20">
        <f t="shared" si="0"/>
        <v>-596000</v>
      </c>
      <c r="G14" s="23" t="s">
        <v>59</v>
      </c>
    </row>
    <row r="15" spans="1:11" ht="45" x14ac:dyDescent="0.3">
      <c r="A15" s="30" t="s">
        <v>76</v>
      </c>
      <c r="B15" s="30" t="s">
        <v>31</v>
      </c>
      <c r="C15" s="30" t="s">
        <v>31</v>
      </c>
      <c r="D15" s="22">
        <v>1000000</v>
      </c>
      <c r="E15" s="22">
        <v>3000000</v>
      </c>
      <c r="F15" s="20">
        <f t="shared" si="0"/>
        <v>2000000</v>
      </c>
      <c r="G15" s="23" t="s">
        <v>91</v>
      </c>
    </row>
    <row r="16" spans="1:11" ht="78.75" x14ac:dyDescent="0.3">
      <c r="A16" s="30" t="s">
        <v>76</v>
      </c>
      <c r="B16" s="30" t="s">
        <v>31</v>
      </c>
      <c r="C16" s="30" t="s">
        <v>81</v>
      </c>
      <c r="D16" s="22">
        <v>681510000</v>
      </c>
      <c r="E16" s="22">
        <v>681510000</v>
      </c>
      <c r="F16" s="20">
        <f t="shared" si="0"/>
        <v>0</v>
      </c>
      <c r="G16" s="23" t="s">
        <v>90</v>
      </c>
    </row>
    <row r="17" spans="1:7" ht="112.5" x14ac:dyDescent="0.3">
      <c r="A17" s="30" t="s">
        <v>76</v>
      </c>
      <c r="B17" s="30" t="s">
        <v>31</v>
      </c>
      <c r="C17" s="30" t="s">
        <v>32</v>
      </c>
      <c r="D17" s="22">
        <v>1390000</v>
      </c>
      <c r="E17" s="22">
        <v>880000</v>
      </c>
      <c r="F17" s="20">
        <f t="shared" si="0"/>
        <v>-510000</v>
      </c>
      <c r="G17" s="24" t="s">
        <v>89</v>
      </c>
    </row>
    <row r="18" spans="1:7" ht="22.5" x14ac:dyDescent="0.3">
      <c r="A18" s="30" t="s">
        <v>33</v>
      </c>
      <c r="B18" s="30" t="s">
        <v>77</v>
      </c>
      <c r="C18" s="30" t="s">
        <v>80</v>
      </c>
      <c r="D18" s="22">
        <v>1000000</v>
      </c>
      <c r="E18" s="22">
        <v>0</v>
      </c>
      <c r="F18" s="20">
        <f t="shared" si="0"/>
        <v>-1000000</v>
      </c>
      <c r="G18" s="23" t="s">
        <v>29</v>
      </c>
    </row>
    <row r="19" spans="1:7" ht="18" x14ac:dyDescent="0.3">
      <c r="A19" s="30" t="s">
        <v>34</v>
      </c>
      <c r="B19" s="30" t="s">
        <v>34</v>
      </c>
      <c r="C19" s="31" t="s">
        <v>65</v>
      </c>
      <c r="D19" s="22">
        <v>2000000</v>
      </c>
      <c r="E19" s="22">
        <v>2000000</v>
      </c>
      <c r="F19" s="20">
        <f t="shared" si="0"/>
        <v>0</v>
      </c>
      <c r="G19" s="23" t="s">
        <v>60</v>
      </c>
    </row>
    <row r="20" spans="1:7" ht="18" x14ac:dyDescent="0.3">
      <c r="A20" s="30" t="s">
        <v>34</v>
      </c>
      <c r="B20" s="30" t="s">
        <v>34</v>
      </c>
      <c r="C20" s="31" t="s">
        <v>66</v>
      </c>
      <c r="D20" s="22">
        <v>1000000</v>
      </c>
      <c r="E20" s="22">
        <v>1000000</v>
      </c>
      <c r="F20" s="20">
        <f t="shared" si="0"/>
        <v>0</v>
      </c>
      <c r="G20" s="23" t="s">
        <v>61</v>
      </c>
    </row>
    <row r="21" spans="1:7" ht="22.5" x14ac:dyDescent="0.3">
      <c r="A21" s="30" t="s">
        <v>34</v>
      </c>
      <c r="B21" s="30" t="s">
        <v>34</v>
      </c>
      <c r="C21" s="31" t="s">
        <v>67</v>
      </c>
      <c r="D21" s="22">
        <v>10000000</v>
      </c>
      <c r="E21" s="22">
        <v>10000000</v>
      </c>
      <c r="F21" s="20">
        <f t="shared" si="0"/>
        <v>0</v>
      </c>
      <c r="G21" s="23" t="s">
        <v>62</v>
      </c>
    </row>
    <row r="22" spans="1:7" ht="45" x14ac:dyDescent="0.3">
      <c r="A22" s="30" t="s">
        <v>35</v>
      </c>
      <c r="B22" s="30" t="s">
        <v>78</v>
      </c>
      <c r="C22" s="30" t="s">
        <v>79</v>
      </c>
      <c r="D22" s="22">
        <v>69000000</v>
      </c>
      <c r="E22" s="22">
        <v>50000000</v>
      </c>
      <c r="F22" s="20">
        <f t="shared" si="0"/>
        <v>-19000000</v>
      </c>
      <c r="G22" s="23" t="s">
        <v>92</v>
      </c>
    </row>
    <row r="23" spans="1:7" ht="56.25" x14ac:dyDescent="0.3">
      <c r="A23" s="30" t="s">
        <v>36</v>
      </c>
      <c r="B23" s="30" t="s">
        <v>36</v>
      </c>
      <c r="C23" s="30" t="s">
        <v>36</v>
      </c>
      <c r="D23" s="22">
        <v>1745600</v>
      </c>
      <c r="E23" s="22">
        <v>1383790</v>
      </c>
      <c r="F23" s="20">
        <f t="shared" si="0"/>
        <v>-361810</v>
      </c>
      <c r="G23" s="23" t="s">
        <v>93</v>
      </c>
    </row>
    <row r="24" spans="1:7" ht="22.5" x14ac:dyDescent="0.3">
      <c r="A24" s="30" t="s">
        <v>37</v>
      </c>
      <c r="B24" s="30" t="s">
        <v>37</v>
      </c>
      <c r="C24" s="30" t="s">
        <v>38</v>
      </c>
      <c r="D24" s="22">
        <v>0</v>
      </c>
      <c r="E24" s="22">
        <v>10000000</v>
      </c>
      <c r="F24" s="20">
        <f t="shared" si="0"/>
        <v>10000000</v>
      </c>
      <c r="G24" s="23" t="s">
        <v>63</v>
      </c>
    </row>
    <row r="25" spans="1:7" ht="22.5" customHeight="1" x14ac:dyDescent="0.3">
      <c r="A25" s="56" t="s">
        <v>39</v>
      </c>
      <c r="B25" s="57"/>
      <c r="C25" s="58"/>
      <c r="D25" s="33">
        <v>885132000</v>
      </c>
      <c r="E25" s="33">
        <f>SUM(E4:E24)</f>
        <v>907340000</v>
      </c>
      <c r="F25" s="20">
        <f t="shared" si="0"/>
        <v>22208000</v>
      </c>
      <c r="G25" s="9"/>
    </row>
  </sheetData>
  <mergeCells count="5">
    <mergeCell ref="A2:C2"/>
    <mergeCell ref="D2:E2"/>
    <mergeCell ref="F2:F3"/>
    <mergeCell ref="G2:G3"/>
    <mergeCell ref="A25:C25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O1"/>
    </sheetView>
  </sheetViews>
  <sheetFormatPr defaultRowHeight="16.5" x14ac:dyDescent="0.3"/>
  <cols>
    <col min="1" max="1" width="5" customWidth="1"/>
    <col min="2" max="4" width="7.75" customWidth="1"/>
    <col min="5" max="7" width="10" customWidth="1"/>
    <col min="8" max="8" width="6.875" customWidth="1"/>
    <col min="9" max="11" width="7.75" customWidth="1"/>
    <col min="12" max="14" width="10" customWidth="1"/>
    <col min="15" max="15" width="6.875" customWidth="1"/>
  </cols>
  <sheetData>
    <row r="1" spans="1:15" ht="30" customHeight="1" x14ac:dyDescent="0.3">
      <c r="A1" s="59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3.5" customHeight="1" x14ac:dyDescent="0.3">
      <c r="A2" s="60" t="s">
        <v>98</v>
      </c>
      <c r="B2" s="60"/>
      <c r="C2" s="60"/>
      <c r="D2" s="60"/>
      <c r="E2" s="60"/>
    </row>
    <row r="3" spans="1:15" ht="13.5" customHeight="1" x14ac:dyDescent="0.3">
      <c r="A3" s="61" t="s">
        <v>0</v>
      </c>
      <c r="B3" s="62" t="s">
        <v>1</v>
      </c>
      <c r="C3" s="63"/>
      <c r="D3" s="63"/>
      <c r="E3" s="63"/>
      <c r="F3" s="63"/>
      <c r="G3" s="63"/>
      <c r="H3" s="64"/>
      <c r="I3" s="62" t="s">
        <v>2</v>
      </c>
      <c r="J3" s="63"/>
      <c r="K3" s="63"/>
      <c r="L3" s="63"/>
      <c r="M3" s="63"/>
      <c r="N3" s="63"/>
      <c r="O3" s="64"/>
    </row>
    <row r="4" spans="1:15" ht="13.5" customHeight="1" x14ac:dyDescent="0.3">
      <c r="A4" s="65"/>
      <c r="B4" s="61" t="s">
        <v>3</v>
      </c>
      <c r="C4" s="61" t="s">
        <v>4</v>
      </c>
      <c r="D4" s="61" t="s">
        <v>5</v>
      </c>
      <c r="E4" s="62" t="s">
        <v>6</v>
      </c>
      <c r="F4" s="64"/>
      <c r="G4" s="62" t="s">
        <v>7</v>
      </c>
      <c r="H4" s="64"/>
      <c r="I4" s="61" t="s">
        <v>3</v>
      </c>
      <c r="J4" s="61" t="s">
        <v>4</v>
      </c>
      <c r="K4" s="61" t="s">
        <v>5</v>
      </c>
      <c r="L4" s="62" t="s">
        <v>6</v>
      </c>
      <c r="M4" s="64"/>
      <c r="N4" s="62" t="s">
        <v>7</v>
      </c>
      <c r="O4" s="64"/>
    </row>
    <row r="5" spans="1:15" ht="13.5" customHeight="1" x14ac:dyDescent="0.3">
      <c r="A5" s="66"/>
      <c r="B5" s="66"/>
      <c r="C5" s="66"/>
      <c r="D5" s="66"/>
      <c r="E5" s="67" t="s">
        <v>99</v>
      </c>
      <c r="F5" s="67" t="s">
        <v>100</v>
      </c>
      <c r="G5" s="67" t="s">
        <v>10</v>
      </c>
      <c r="H5" s="67" t="s">
        <v>11</v>
      </c>
      <c r="I5" s="66"/>
      <c r="J5" s="66"/>
      <c r="K5" s="66"/>
      <c r="L5" s="67" t="s">
        <v>99</v>
      </c>
      <c r="M5" s="67" t="s">
        <v>100</v>
      </c>
      <c r="N5" s="67" t="s">
        <v>10</v>
      </c>
      <c r="O5" s="67" t="s">
        <v>11</v>
      </c>
    </row>
    <row r="6" spans="1:15" ht="16.5" customHeight="1" x14ac:dyDescent="0.3">
      <c r="A6" s="68">
        <v>1</v>
      </c>
      <c r="B6" s="69" t="s">
        <v>101</v>
      </c>
      <c r="C6" s="69" t="s">
        <v>101</v>
      </c>
      <c r="D6" s="70" t="s">
        <v>102</v>
      </c>
      <c r="E6" s="19">
        <v>25400000</v>
      </c>
      <c r="F6" s="19">
        <v>25425000</v>
      </c>
      <c r="G6" s="71">
        <f>F6-E6</f>
        <v>25000</v>
      </c>
      <c r="H6" s="72">
        <f>G6/E6*100</f>
        <v>9.8425196850393692E-2</v>
      </c>
      <c r="I6" s="73" t="s">
        <v>14</v>
      </c>
      <c r="J6" s="73" t="s">
        <v>15</v>
      </c>
      <c r="K6" s="69" t="s">
        <v>16</v>
      </c>
      <c r="L6" s="74">
        <v>115051750</v>
      </c>
      <c r="M6" s="74">
        <v>116874000</v>
      </c>
      <c r="N6" s="75">
        <f>M6-L6</f>
        <v>1822250</v>
      </c>
      <c r="O6" s="76">
        <f>N6/L6*100</f>
        <v>1.5838524837736061</v>
      </c>
    </row>
    <row r="7" spans="1:15" ht="16.5" customHeight="1" x14ac:dyDescent="0.3">
      <c r="A7" s="77">
        <v>2</v>
      </c>
      <c r="B7" s="73" t="s">
        <v>103</v>
      </c>
      <c r="C7" s="73" t="s">
        <v>103</v>
      </c>
      <c r="D7" s="28" t="s">
        <v>104</v>
      </c>
      <c r="E7" s="22">
        <v>7402000</v>
      </c>
      <c r="F7" s="22">
        <v>7402000</v>
      </c>
      <c r="G7" s="71">
        <f t="shared" ref="G7:G18" si="0">F7-E7</f>
        <v>0</v>
      </c>
      <c r="H7" s="72">
        <f t="shared" ref="H7:H18" si="1">G7/E7*100</f>
        <v>0</v>
      </c>
      <c r="I7" s="78"/>
      <c r="J7" s="78"/>
      <c r="K7" s="79" t="s">
        <v>17</v>
      </c>
      <c r="L7" s="80">
        <v>29731450</v>
      </c>
      <c r="M7" s="80">
        <v>29711980</v>
      </c>
      <c r="N7" s="75">
        <f t="shared" ref="N7:N29" si="2">M7-L7</f>
        <v>-19470</v>
      </c>
      <c r="O7" s="76">
        <f t="shared" ref="O7:O29" si="3">N7/L7*100</f>
        <v>-6.5486210729715513E-2</v>
      </c>
    </row>
    <row r="8" spans="1:15" ht="16.5" customHeight="1" x14ac:dyDescent="0.3">
      <c r="A8" s="68">
        <v>3</v>
      </c>
      <c r="B8" s="78"/>
      <c r="C8" s="78"/>
      <c r="D8" s="28" t="s">
        <v>105</v>
      </c>
      <c r="E8" s="22">
        <v>137673000</v>
      </c>
      <c r="F8" s="22">
        <v>142689530</v>
      </c>
      <c r="G8" s="71">
        <f t="shared" si="0"/>
        <v>5016530</v>
      </c>
      <c r="H8" s="72">
        <f t="shared" si="1"/>
        <v>3.6438008905159323</v>
      </c>
      <c r="I8" s="78"/>
      <c r="J8" s="78"/>
      <c r="K8" s="81" t="s">
        <v>106</v>
      </c>
      <c r="L8" s="80">
        <v>11264990</v>
      </c>
      <c r="M8" s="80">
        <v>12195160</v>
      </c>
      <c r="N8" s="75">
        <f t="shared" si="2"/>
        <v>930170</v>
      </c>
      <c r="O8" s="76">
        <f t="shared" si="3"/>
        <v>8.2571755500892596</v>
      </c>
    </row>
    <row r="9" spans="1:15" ht="16.5" customHeight="1" x14ac:dyDescent="0.3">
      <c r="A9" s="77">
        <v>4</v>
      </c>
      <c r="B9" s="78"/>
      <c r="C9" s="78"/>
      <c r="D9" s="28" t="s">
        <v>107</v>
      </c>
      <c r="E9" s="22">
        <v>2400000</v>
      </c>
      <c r="F9" s="22">
        <v>2400000</v>
      </c>
      <c r="G9" s="71">
        <f t="shared" si="0"/>
        <v>0</v>
      </c>
      <c r="H9" s="72">
        <f t="shared" si="1"/>
        <v>0</v>
      </c>
      <c r="I9" s="78"/>
      <c r="J9" s="78"/>
      <c r="K9" s="81" t="s">
        <v>108</v>
      </c>
      <c r="L9" s="80">
        <v>12301130</v>
      </c>
      <c r="M9" s="80">
        <v>11876130</v>
      </c>
      <c r="N9" s="75">
        <f t="shared" si="2"/>
        <v>-425000</v>
      </c>
      <c r="O9" s="76">
        <f t="shared" si="3"/>
        <v>-3.4549671452947814</v>
      </c>
    </row>
    <row r="10" spans="1:15" ht="16.5" customHeight="1" x14ac:dyDescent="0.3">
      <c r="A10" s="68">
        <v>5</v>
      </c>
      <c r="B10" s="82"/>
      <c r="C10" s="82"/>
      <c r="D10" s="28" t="s">
        <v>109</v>
      </c>
      <c r="E10" s="22">
        <v>2400000</v>
      </c>
      <c r="F10" s="22">
        <v>2400000</v>
      </c>
      <c r="G10" s="71">
        <f t="shared" si="0"/>
        <v>0</v>
      </c>
      <c r="H10" s="72">
        <f t="shared" si="1"/>
        <v>0</v>
      </c>
      <c r="I10" s="78"/>
      <c r="J10" s="82"/>
      <c r="K10" s="81" t="s">
        <v>110</v>
      </c>
      <c r="L10" s="22">
        <v>1610000</v>
      </c>
      <c r="M10" s="22">
        <v>1571000</v>
      </c>
      <c r="N10" s="75">
        <f t="shared" si="2"/>
        <v>-39000</v>
      </c>
      <c r="O10" s="76">
        <f t="shared" si="3"/>
        <v>-2.4223602484472049</v>
      </c>
    </row>
    <row r="11" spans="1:15" ht="16.5" customHeight="1" x14ac:dyDescent="0.3">
      <c r="A11" s="77">
        <v>6</v>
      </c>
      <c r="B11" s="73" t="s">
        <v>111</v>
      </c>
      <c r="C11" s="73" t="s">
        <v>111</v>
      </c>
      <c r="D11" s="81" t="s">
        <v>112</v>
      </c>
      <c r="E11" s="22">
        <v>500000</v>
      </c>
      <c r="F11" s="22">
        <v>500000</v>
      </c>
      <c r="G11" s="71">
        <f t="shared" si="0"/>
        <v>0</v>
      </c>
      <c r="H11" s="72">
        <f t="shared" si="1"/>
        <v>0</v>
      </c>
      <c r="I11" s="78"/>
      <c r="J11" s="73" t="s">
        <v>113</v>
      </c>
      <c r="K11" s="79" t="s">
        <v>114</v>
      </c>
      <c r="L11" s="22">
        <v>1100000</v>
      </c>
      <c r="M11" s="22">
        <v>150000</v>
      </c>
      <c r="N11" s="75">
        <f t="shared" si="2"/>
        <v>-950000</v>
      </c>
      <c r="O11" s="76">
        <f t="shared" si="3"/>
        <v>-86.36363636363636</v>
      </c>
    </row>
    <row r="12" spans="1:15" ht="16.5" customHeight="1" x14ac:dyDescent="0.3">
      <c r="A12" s="68">
        <v>7</v>
      </c>
      <c r="B12" s="82"/>
      <c r="C12" s="82"/>
      <c r="D12" s="81" t="s">
        <v>115</v>
      </c>
      <c r="E12" s="22">
        <v>10430000</v>
      </c>
      <c r="F12" s="22">
        <v>9000000</v>
      </c>
      <c r="G12" s="71">
        <f t="shared" si="0"/>
        <v>-1430000</v>
      </c>
      <c r="H12" s="72">
        <f t="shared" si="1"/>
        <v>-13.7104506232023</v>
      </c>
      <c r="I12" s="78"/>
      <c r="J12" s="82"/>
      <c r="K12" s="79" t="s">
        <v>23</v>
      </c>
      <c r="L12" s="22">
        <v>960000</v>
      </c>
      <c r="M12" s="22">
        <v>512000</v>
      </c>
      <c r="N12" s="75">
        <f t="shared" si="2"/>
        <v>-448000</v>
      </c>
      <c r="O12" s="76">
        <f t="shared" si="3"/>
        <v>-46.666666666666664</v>
      </c>
    </row>
    <row r="13" spans="1:15" ht="16.5" customHeight="1" x14ac:dyDescent="0.3">
      <c r="A13" s="77">
        <v>8</v>
      </c>
      <c r="B13" s="79" t="s">
        <v>116</v>
      </c>
      <c r="C13" s="79" t="s">
        <v>116</v>
      </c>
      <c r="D13" s="81" t="s">
        <v>117</v>
      </c>
      <c r="E13" s="22">
        <v>2000000</v>
      </c>
      <c r="F13" s="22">
        <v>2000000</v>
      </c>
      <c r="G13" s="71">
        <f t="shared" si="0"/>
        <v>0</v>
      </c>
      <c r="H13" s="72">
        <f t="shared" si="1"/>
        <v>0</v>
      </c>
      <c r="I13" s="78"/>
      <c r="J13" s="73" t="s">
        <v>26</v>
      </c>
      <c r="K13" s="79" t="s">
        <v>27</v>
      </c>
      <c r="L13" s="22">
        <v>1000000</v>
      </c>
      <c r="M13" s="22">
        <v>548080</v>
      </c>
      <c r="N13" s="75">
        <f t="shared" si="2"/>
        <v>-451920</v>
      </c>
      <c r="O13" s="76">
        <f t="shared" si="3"/>
        <v>-45.192</v>
      </c>
    </row>
    <row r="14" spans="1:15" ht="16.5" customHeight="1" x14ac:dyDescent="0.3">
      <c r="A14" s="68">
        <v>9</v>
      </c>
      <c r="B14" s="73" t="s">
        <v>21</v>
      </c>
      <c r="C14" s="73" t="s">
        <v>21</v>
      </c>
      <c r="D14" s="81" t="s">
        <v>118</v>
      </c>
      <c r="E14" s="22">
        <v>11960537</v>
      </c>
      <c r="F14" s="22">
        <v>11960537</v>
      </c>
      <c r="G14" s="71">
        <f t="shared" si="0"/>
        <v>0</v>
      </c>
      <c r="H14" s="72">
        <f t="shared" si="1"/>
        <v>0</v>
      </c>
      <c r="I14" s="78"/>
      <c r="J14" s="78"/>
      <c r="K14" s="79" t="s">
        <v>28</v>
      </c>
      <c r="L14" s="22">
        <v>3844899</v>
      </c>
      <c r="M14" s="22">
        <v>2814871</v>
      </c>
      <c r="N14" s="75">
        <f t="shared" si="2"/>
        <v>-1030028</v>
      </c>
      <c r="O14" s="76">
        <f t="shared" si="3"/>
        <v>-26.789468331937975</v>
      </c>
    </row>
    <row r="15" spans="1:15" ht="16.5" customHeight="1" x14ac:dyDescent="0.3">
      <c r="A15" s="77">
        <v>10</v>
      </c>
      <c r="B15" s="78"/>
      <c r="C15" s="78"/>
      <c r="D15" s="81" t="s">
        <v>119</v>
      </c>
      <c r="E15" s="22">
        <v>4599210</v>
      </c>
      <c r="F15" s="22">
        <v>4599210</v>
      </c>
      <c r="G15" s="71">
        <f t="shared" si="0"/>
        <v>0</v>
      </c>
      <c r="H15" s="72">
        <f t="shared" si="1"/>
        <v>0</v>
      </c>
      <c r="I15" s="78"/>
      <c r="J15" s="78"/>
      <c r="K15" s="79" t="s">
        <v>30</v>
      </c>
      <c r="L15" s="22">
        <v>2910000</v>
      </c>
      <c r="M15" s="22">
        <v>2664540</v>
      </c>
      <c r="N15" s="75">
        <f t="shared" si="2"/>
        <v>-245460</v>
      </c>
      <c r="O15" s="76">
        <f t="shared" si="3"/>
        <v>-8.4350515463917528</v>
      </c>
    </row>
    <row r="16" spans="1:15" ht="16.5" customHeight="1" x14ac:dyDescent="0.3">
      <c r="A16" s="68">
        <v>11</v>
      </c>
      <c r="B16" s="82"/>
      <c r="C16" s="82"/>
      <c r="D16" s="81" t="s">
        <v>22</v>
      </c>
      <c r="E16" s="22">
        <v>14964711</v>
      </c>
      <c r="F16" s="22">
        <v>14964711</v>
      </c>
      <c r="G16" s="71">
        <f t="shared" si="0"/>
        <v>0</v>
      </c>
      <c r="H16" s="72">
        <f t="shared" si="1"/>
        <v>0</v>
      </c>
      <c r="I16" s="78"/>
      <c r="J16" s="78"/>
      <c r="K16" s="79" t="s">
        <v>120</v>
      </c>
      <c r="L16" s="22">
        <v>2070000</v>
      </c>
      <c r="M16" s="22">
        <v>1212790</v>
      </c>
      <c r="N16" s="75">
        <f t="shared" si="2"/>
        <v>-857210</v>
      </c>
      <c r="O16" s="76">
        <f t="shared" si="3"/>
        <v>-41.411111111111111</v>
      </c>
    </row>
    <row r="17" spans="1:15" ht="16.5" customHeight="1" x14ac:dyDescent="0.3">
      <c r="A17" s="77">
        <v>12</v>
      </c>
      <c r="B17" s="73" t="s">
        <v>24</v>
      </c>
      <c r="C17" s="73" t="s">
        <v>24</v>
      </c>
      <c r="D17" s="81" t="s">
        <v>121</v>
      </c>
      <c r="E17" s="22">
        <v>18542</v>
      </c>
      <c r="F17" s="22">
        <v>19012</v>
      </c>
      <c r="G17" s="71">
        <f t="shared" si="0"/>
        <v>470</v>
      </c>
      <c r="H17" s="72">
        <f t="shared" si="1"/>
        <v>2.5347858914895913</v>
      </c>
      <c r="I17" s="78"/>
      <c r="J17" s="78"/>
      <c r="K17" s="79" t="s">
        <v>122</v>
      </c>
      <c r="L17" s="22">
        <v>1050000</v>
      </c>
      <c r="M17" s="22">
        <v>555000</v>
      </c>
      <c r="N17" s="75">
        <f t="shared" si="2"/>
        <v>-495000</v>
      </c>
      <c r="O17" s="76">
        <f t="shared" si="3"/>
        <v>-47.142857142857139</v>
      </c>
    </row>
    <row r="18" spans="1:15" ht="16.5" customHeight="1" x14ac:dyDescent="0.3">
      <c r="A18" s="68">
        <v>13</v>
      </c>
      <c r="B18" s="82"/>
      <c r="C18" s="82"/>
      <c r="D18" s="81" t="s">
        <v>123</v>
      </c>
      <c r="E18" s="22">
        <v>2400000</v>
      </c>
      <c r="F18" s="22">
        <v>2160000</v>
      </c>
      <c r="G18" s="71">
        <f t="shared" si="0"/>
        <v>-240000</v>
      </c>
      <c r="H18" s="72">
        <f t="shared" si="1"/>
        <v>-10</v>
      </c>
      <c r="I18" s="82"/>
      <c r="J18" s="82"/>
      <c r="K18" s="79" t="s">
        <v>124</v>
      </c>
      <c r="L18" s="22">
        <v>3242000</v>
      </c>
      <c r="M18" s="22">
        <v>900000</v>
      </c>
      <c r="N18" s="75">
        <f t="shared" si="2"/>
        <v>-2342000</v>
      </c>
      <c r="O18" s="76">
        <f t="shared" si="3"/>
        <v>-72.239358420727953</v>
      </c>
    </row>
    <row r="19" spans="1:15" ht="16.5" customHeight="1" x14ac:dyDescent="0.3">
      <c r="A19" s="77">
        <v>14</v>
      </c>
      <c r="B19" s="83" t="s">
        <v>29</v>
      </c>
      <c r="C19" s="83" t="s">
        <v>29</v>
      </c>
      <c r="D19" s="83" t="s">
        <v>29</v>
      </c>
      <c r="E19" s="84"/>
      <c r="F19" s="84"/>
      <c r="G19" s="71"/>
      <c r="H19" s="72"/>
      <c r="I19" s="73" t="s">
        <v>125</v>
      </c>
      <c r="J19" s="73" t="s">
        <v>31</v>
      </c>
      <c r="K19" s="79" t="s">
        <v>31</v>
      </c>
      <c r="L19" s="22">
        <v>1441761</v>
      </c>
      <c r="M19" s="22">
        <v>0</v>
      </c>
      <c r="N19" s="75">
        <f t="shared" si="2"/>
        <v>-1441761</v>
      </c>
      <c r="O19" s="76">
        <f t="shared" si="3"/>
        <v>-100</v>
      </c>
    </row>
    <row r="20" spans="1:15" ht="16.5" customHeight="1" x14ac:dyDescent="0.3">
      <c r="A20" s="68">
        <v>15</v>
      </c>
      <c r="B20" s="83" t="s">
        <v>29</v>
      </c>
      <c r="C20" s="83" t="s">
        <v>29</v>
      </c>
      <c r="D20" s="83" t="s">
        <v>29</v>
      </c>
      <c r="E20" s="84"/>
      <c r="F20" s="84"/>
      <c r="G20" s="71"/>
      <c r="H20" s="72"/>
      <c r="I20" s="78"/>
      <c r="J20" s="78"/>
      <c r="K20" s="79" t="s">
        <v>126</v>
      </c>
      <c r="L20" s="22">
        <v>6100000</v>
      </c>
      <c r="M20" s="22">
        <v>594000</v>
      </c>
      <c r="N20" s="75">
        <f t="shared" si="2"/>
        <v>-5506000</v>
      </c>
      <c r="O20" s="76">
        <f t="shared" si="3"/>
        <v>-90.26229508196721</v>
      </c>
    </row>
    <row r="21" spans="1:15" ht="16.5" customHeight="1" x14ac:dyDescent="0.3">
      <c r="A21" s="77">
        <v>16</v>
      </c>
      <c r="B21" s="83" t="s">
        <v>29</v>
      </c>
      <c r="C21" s="83" t="s">
        <v>29</v>
      </c>
      <c r="D21" s="83" t="s">
        <v>29</v>
      </c>
      <c r="E21" s="84"/>
      <c r="F21" s="84"/>
      <c r="G21" s="71"/>
      <c r="H21" s="72"/>
      <c r="I21" s="82"/>
      <c r="J21" s="82"/>
      <c r="K21" s="79" t="s">
        <v>32</v>
      </c>
      <c r="L21" s="22">
        <v>7500000</v>
      </c>
      <c r="M21" s="22">
        <v>0</v>
      </c>
      <c r="N21" s="75">
        <f t="shared" si="2"/>
        <v>-7500000</v>
      </c>
      <c r="O21" s="76">
        <f t="shared" si="3"/>
        <v>-100</v>
      </c>
    </row>
    <row r="22" spans="1:15" ht="16.5" customHeight="1" x14ac:dyDescent="0.3">
      <c r="A22" s="68">
        <v>17</v>
      </c>
      <c r="B22" s="83" t="s">
        <v>29</v>
      </c>
      <c r="C22" s="83" t="s">
        <v>29</v>
      </c>
      <c r="D22" s="83" t="s">
        <v>29</v>
      </c>
      <c r="E22" s="84"/>
      <c r="F22" s="84"/>
      <c r="G22" s="71"/>
      <c r="H22" s="72"/>
      <c r="I22" s="73" t="s">
        <v>33</v>
      </c>
      <c r="J22" s="79" t="s">
        <v>26</v>
      </c>
      <c r="K22" s="79" t="s">
        <v>127</v>
      </c>
      <c r="L22" s="22">
        <v>2635439</v>
      </c>
      <c r="M22" s="22">
        <v>2125439</v>
      </c>
      <c r="N22" s="75">
        <f t="shared" si="2"/>
        <v>-510000</v>
      </c>
      <c r="O22" s="76">
        <f t="shared" si="3"/>
        <v>-19.351614664577703</v>
      </c>
    </row>
    <row r="23" spans="1:15" ht="16.5" customHeight="1" x14ac:dyDescent="0.3">
      <c r="A23" s="77">
        <v>18</v>
      </c>
      <c r="B23" s="83" t="s">
        <v>29</v>
      </c>
      <c r="C23" s="83" t="s">
        <v>29</v>
      </c>
      <c r="D23" s="83" t="s">
        <v>29</v>
      </c>
      <c r="E23" s="84"/>
      <c r="F23" s="84"/>
      <c r="G23" s="71"/>
      <c r="H23" s="72"/>
      <c r="I23" s="78"/>
      <c r="J23" s="73" t="s">
        <v>33</v>
      </c>
      <c r="K23" s="79" t="s">
        <v>128</v>
      </c>
      <c r="L23" s="22">
        <v>7752000</v>
      </c>
      <c r="M23" s="22">
        <v>6700820</v>
      </c>
      <c r="N23" s="75">
        <f t="shared" si="2"/>
        <v>-1051180</v>
      </c>
      <c r="O23" s="76">
        <f t="shared" si="3"/>
        <v>-13.560113519091846</v>
      </c>
    </row>
    <row r="24" spans="1:15" ht="16.5" customHeight="1" x14ac:dyDescent="0.3">
      <c r="A24" s="68">
        <v>19</v>
      </c>
      <c r="B24" s="83" t="s">
        <v>29</v>
      </c>
      <c r="C24" s="83" t="s">
        <v>29</v>
      </c>
      <c r="D24" s="83" t="s">
        <v>29</v>
      </c>
      <c r="E24" s="84"/>
      <c r="F24" s="84"/>
      <c r="G24" s="71"/>
      <c r="H24" s="72"/>
      <c r="I24" s="78"/>
      <c r="J24" s="78"/>
      <c r="K24" s="81" t="s">
        <v>129</v>
      </c>
      <c r="L24" s="22">
        <v>2250000</v>
      </c>
      <c r="M24" s="22">
        <v>774100</v>
      </c>
      <c r="N24" s="75">
        <f t="shared" si="2"/>
        <v>-1475900</v>
      </c>
      <c r="O24" s="76">
        <f t="shared" si="3"/>
        <v>-65.595555555555549</v>
      </c>
    </row>
    <row r="25" spans="1:15" ht="16.5" customHeight="1" x14ac:dyDescent="0.3">
      <c r="A25" s="77">
        <v>20</v>
      </c>
      <c r="B25" s="83" t="s">
        <v>29</v>
      </c>
      <c r="C25" s="83" t="s">
        <v>29</v>
      </c>
      <c r="D25" s="83" t="s">
        <v>29</v>
      </c>
      <c r="E25" s="84"/>
      <c r="F25" s="84"/>
      <c r="G25" s="71"/>
      <c r="H25" s="72"/>
      <c r="I25" s="78"/>
      <c r="J25" s="78"/>
      <c r="K25" s="79" t="s">
        <v>33</v>
      </c>
      <c r="L25" s="22">
        <v>832581</v>
      </c>
      <c r="M25" s="22">
        <v>0</v>
      </c>
      <c r="N25" s="75">
        <f t="shared" si="2"/>
        <v>-832581</v>
      </c>
      <c r="O25" s="76">
        <f t="shared" si="3"/>
        <v>-100</v>
      </c>
    </row>
    <row r="26" spans="1:15" ht="16.5" customHeight="1" x14ac:dyDescent="0.3">
      <c r="A26" s="68">
        <v>21</v>
      </c>
      <c r="B26" s="83" t="s">
        <v>29</v>
      </c>
      <c r="C26" s="83" t="s">
        <v>29</v>
      </c>
      <c r="D26" s="83" t="s">
        <v>29</v>
      </c>
      <c r="E26" s="84"/>
      <c r="F26" s="84"/>
      <c r="G26" s="71"/>
      <c r="H26" s="72"/>
      <c r="I26" s="82"/>
      <c r="J26" s="82"/>
      <c r="K26" s="81" t="s">
        <v>130</v>
      </c>
      <c r="L26" s="22">
        <v>7500000</v>
      </c>
      <c r="M26" s="22">
        <v>7759880</v>
      </c>
      <c r="N26" s="75">
        <f t="shared" si="2"/>
        <v>259880</v>
      </c>
      <c r="O26" s="76">
        <f t="shared" si="3"/>
        <v>3.465066666666667</v>
      </c>
    </row>
    <row r="27" spans="1:15" ht="16.5" customHeight="1" x14ac:dyDescent="0.3">
      <c r="A27" s="77">
        <v>22</v>
      </c>
      <c r="B27" s="83"/>
      <c r="C27" s="83"/>
      <c r="D27" s="83"/>
      <c r="E27" s="84"/>
      <c r="F27" s="84"/>
      <c r="G27" s="71"/>
      <c r="H27" s="72"/>
      <c r="I27" s="79" t="s">
        <v>36</v>
      </c>
      <c r="J27" s="79" t="s">
        <v>36</v>
      </c>
      <c r="K27" s="79" t="s">
        <v>36</v>
      </c>
      <c r="L27" s="22">
        <v>0</v>
      </c>
      <c r="M27" s="22">
        <v>10210</v>
      </c>
      <c r="N27" s="75">
        <f t="shared" si="2"/>
        <v>10210</v>
      </c>
      <c r="O27" s="76">
        <v>0</v>
      </c>
    </row>
    <row r="28" spans="1:15" ht="16.5" customHeight="1" x14ac:dyDescent="0.3">
      <c r="A28" s="68">
        <v>23</v>
      </c>
      <c r="B28" s="83" t="s">
        <v>29</v>
      </c>
      <c r="C28" s="83" t="s">
        <v>29</v>
      </c>
      <c r="D28" s="83" t="s">
        <v>29</v>
      </c>
      <c r="E28" s="84"/>
      <c r="F28" s="84"/>
      <c r="G28" s="71"/>
      <c r="H28" s="72"/>
      <c r="I28" s="79" t="s">
        <v>37</v>
      </c>
      <c r="J28" s="79" t="s">
        <v>37</v>
      </c>
      <c r="K28" s="79" t="s">
        <v>38</v>
      </c>
      <c r="L28" s="22">
        <v>0</v>
      </c>
      <c r="M28" s="22">
        <v>25970000</v>
      </c>
      <c r="N28" s="75">
        <f t="shared" si="2"/>
        <v>25970000</v>
      </c>
      <c r="O28" s="76">
        <v>0</v>
      </c>
    </row>
    <row r="29" spans="1:15" ht="16.5" customHeight="1" x14ac:dyDescent="0.3">
      <c r="A29" s="62" t="s">
        <v>39</v>
      </c>
      <c r="B29" s="63"/>
      <c r="C29" s="63"/>
      <c r="D29" s="64"/>
      <c r="E29" s="85">
        <v>222148000</v>
      </c>
      <c r="F29" s="85">
        <f>SUM(F6:F28)</f>
        <v>225520000</v>
      </c>
      <c r="G29" s="75">
        <f t="shared" ref="G29" si="4">F29-E29</f>
        <v>3372000</v>
      </c>
      <c r="H29" s="76">
        <f t="shared" ref="H29" si="5">G29/E29*100</f>
        <v>1.5179069809316312</v>
      </c>
      <c r="I29" s="62" t="s">
        <v>39</v>
      </c>
      <c r="J29" s="63"/>
      <c r="K29" s="64"/>
      <c r="L29" s="85">
        <f>SUM(L6:L28)</f>
        <v>222148000</v>
      </c>
      <c r="M29" s="85">
        <f>SUM(M6:M28)</f>
        <v>225520000</v>
      </c>
      <c r="N29" s="75">
        <f t="shared" si="2"/>
        <v>3372000</v>
      </c>
      <c r="O29" s="76">
        <f t="shared" si="3"/>
        <v>1.5179069809316312</v>
      </c>
    </row>
  </sheetData>
  <mergeCells count="33">
    <mergeCell ref="A1:O1"/>
    <mergeCell ref="I19:I21"/>
    <mergeCell ref="J19:J21"/>
    <mergeCell ref="I22:I26"/>
    <mergeCell ref="J23:J26"/>
    <mergeCell ref="A29:D29"/>
    <mergeCell ref="I29:K29"/>
    <mergeCell ref="B7:B10"/>
    <mergeCell ref="C7:C10"/>
    <mergeCell ref="B11:B12"/>
    <mergeCell ref="C11:C12"/>
    <mergeCell ref="J11:J12"/>
    <mergeCell ref="J13:J18"/>
    <mergeCell ref="B14:B16"/>
    <mergeCell ref="C14:C16"/>
    <mergeCell ref="B17:B18"/>
    <mergeCell ref="C17:C18"/>
    <mergeCell ref="I4:I5"/>
    <mergeCell ref="J4:J5"/>
    <mergeCell ref="K4:K5"/>
    <mergeCell ref="L4:M4"/>
    <mergeCell ref="N4:O4"/>
    <mergeCell ref="I6:I18"/>
    <mergeCell ref="J6:J10"/>
    <mergeCell ref="A2:E2"/>
    <mergeCell ref="A3:A5"/>
    <mergeCell ref="B3:H3"/>
    <mergeCell ref="I3:O3"/>
    <mergeCell ref="B4:B5"/>
    <mergeCell ref="C4:C5"/>
    <mergeCell ref="D4:D5"/>
    <mergeCell ref="E4:F4"/>
    <mergeCell ref="G4:H4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D1"/>
    </sheetView>
  </sheetViews>
  <sheetFormatPr defaultRowHeight="16.5" x14ac:dyDescent="0.3"/>
  <cols>
    <col min="1" max="3" width="7.25" customWidth="1"/>
    <col min="4" max="6" width="11.25" customWidth="1"/>
    <col min="7" max="7" width="35.625" customWidth="1"/>
  </cols>
  <sheetData>
    <row r="1" spans="1:7" ht="16.5" customHeight="1" x14ac:dyDescent="0.3">
      <c r="A1" s="86" t="s">
        <v>131</v>
      </c>
      <c r="B1" s="86"/>
      <c r="C1" s="86"/>
      <c r="D1" s="86"/>
    </row>
    <row r="2" spans="1:7" ht="16.5" customHeight="1" x14ac:dyDescent="0.3">
      <c r="A2" s="87" t="s">
        <v>42</v>
      </c>
      <c r="B2" s="88"/>
      <c r="C2" s="89"/>
      <c r="D2" s="87" t="s">
        <v>6</v>
      </c>
      <c r="E2" s="89"/>
      <c r="F2" s="61" t="s">
        <v>132</v>
      </c>
      <c r="G2" s="61" t="s">
        <v>44</v>
      </c>
    </row>
    <row r="3" spans="1:7" ht="16.5" customHeight="1" x14ac:dyDescent="0.3">
      <c r="A3" s="67" t="s">
        <v>3</v>
      </c>
      <c r="B3" s="67" t="s">
        <v>4</v>
      </c>
      <c r="C3" s="67" t="s">
        <v>5</v>
      </c>
      <c r="D3" s="67" t="s">
        <v>99</v>
      </c>
      <c r="E3" s="67" t="s">
        <v>100</v>
      </c>
      <c r="F3" s="66"/>
      <c r="G3" s="66"/>
    </row>
    <row r="4" spans="1:7" ht="127.5" customHeight="1" x14ac:dyDescent="0.3">
      <c r="A4" s="69" t="s">
        <v>101</v>
      </c>
      <c r="B4" s="69" t="s">
        <v>101</v>
      </c>
      <c r="C4" s="69" t="s">
        <v>133</v>
      </c>
      <c r="D4" s="19">
        <v>25400000</v>
      </c>
      <c r="E4" s="19">
        <v>25425000</v>
      </c>
      <c r="F4" s="20">
        <f>E4-D4</f>
        <v>25000</v>
      </c>
      <c r="G4" s="21" t="s">
        <v>134</v>
      </c>
    </row>
    <row r="5" spans="1:7" ht="35.1" customHeight="1" x14ac:dyDescent="0.3">
      <c r="A5" s="69" t="s">
        <v>135</v>
      </c>
      <c r="B5" s="69" t="s">
        <v>135</v>
      </c>
      <c r="C5" s="69" t="s">
        <v>136</v>
      </c>
      <c r="D5" s="22">
        <v>7402000</v>
      </c>
      <c r="E5" s="22">
        <v>7402000</v>
      </c>
      <c r="F5" s="20">
        <f t="shared" ref="F5:F17" si="0">E5-D5</f>
        <v>0</v>
      </c>
      <c r="G5" s="23" t="s">
        <v>137</v>
      </c>
    </row>
    <row r="6" spans="1:7" ht="35.1" customHeight="1" x14ac:dyDescent="0.3">
      <c r="A6" s="69" t="s">
        <v>135</v>
      </c>
      <c r="B6" s="69" t="s">
        <v>135</v>
      </c>
      <c r="C6" s="69" t="s">
        <v>136</v>
      </c>
      <c r="D6" s="22">
        <v>137673000</v>
      </c>
      <c r="E6" s="22">
        <v>142689530</v>
      </c>
      <c r="F6" s="20">
        <f t="shared" si="0"/>
        <v>5016530</v>
      </c>
      <c r="G6" s="23" t="s">
        <v>138</v>
      </c>
    </row>
    <row r="7" spans="1:7" ht="35.1" customHeight="1" x14ac:dyDescent="0.3">
      <c r="A7" s="69" t="s">
        <v>135</v>
      </c>
      <c r="B7" s="69" t="s">
        <v>135</v>
      </c>
      <c r="C7" s="69" t="s">
        <v>139</v>
      </c>
      <c r="D7" s="22">
        <v>2400000</v>
      </c>
      <c r="E7" s="22">
        <v>2400000</v>
      </c>
      <c r="F7" s="20">
        <f t="shared" si="0"/>
        <v>0</v>
      </c>
      <c r="G7" s="23" t="s">
        <v>140</v>
      </c>
    </row>
    <row r="8" spans="1:7" ht="35.1" customHeight="1" x14ac:dyDescent="0.3">
      <c r="A8" s="69" t="s">
        <v>135</v>
      </c>
      <c r="B8" s="69" t="s">
        <v>135</v>
      </c>
      <c r="C8" s="69" t="s">
        <v>139</v>
      </c>
      <c r="D8" s="22">
        <v>2400000</v>
      </c>
      <c r="E8" s="22">
        <v>2400000</v>
      </c>
      <c r="F8" s="20">
        <f t="shared" si="0"/>
        <v>0</v>
      </c>
      <c r="G8" s="23" t="s">
        <v>141</v>
      </c>
    </row>
    <row r="9" spans="1:7" ht="35.1" customHeight="1" x14ac:dyDescent="0.3">
      <c r="A9" s="90" t="s">
        <v>142</v>
      </c>
      <c r="B9" s="69" t="s">
        <v>142</v>
      </c>
      <c r="C9" s="79" t="s">
        <v>143</v>
      </c>
      <c r="D9" s="22">
        <v>500000</v>
      </c>
      <c r="E9" s="22">
        <v>500000</v>
      </c>
      <c r="F9" s="20">
        <f t="shared" si="0"/>
        <v>0</v>
      </c>
      <c r="G9" s="23" t="s">
        <v>144</v>
      </c>
    </row>
    <row r="10" spans="1:7" ht="35.1" customHeight="1" x14ac:dyDescent="0.3">
      <c r="A10" s="69" t="s">
        <v>142</v>
      </c>
      <c r="B10" s="69" t="s">
        <v>142</v>
      </c>
      <c r="C10" s="79" t="s">
        <v>145</v>
      </c>
      <c r="D10" s="22">
        <v>10430000</v>
      </c>
      <c r="E10" s="22">
        <v>9000000</v>
      </c>
      <c r="F10" s="20">
        <f t="shared" si="0"/>
        <v>-1430000</v>
      </c>
      <c r="G10" s="23" t="s">
        <v>146</v>
      </c>
    </row>
    <row r="11" spans="1:7" ht="35.1" customHeight="1" x14ac:dyDescent="0.3">
      <c r="A11" s="79" t="s">
        <v>116</v>
      </c>
      <c r="B11" s="79" t="s">
        <v>116</v>
      </c>
      <c r="C11" s="81" t="s">
        <v>147</v>
      </c>
      <c r="D11" s="22">
        <v>2000000</v>
      </c>
      <c r="E11" s="22">
        <v>2000000</v>
      </c>
      <c r="F11" s="20">
        <f t="shared" si="0"/>
        <v>0</v>
      </c>
      <c r="G11" s="23" t="s">
        <v>148</v>
      </c>
    </row>
    <row r="12" spans="1:7" ht="35.1" customHeight="1" x14ac:dyDescent="0.3">
      <c r="A12" s="69" t="s">
        <v>21</v>
      </c>
      <c r="B12" s="69" t="s">
        <v>21</v>
      </c>
      <c r="C12" s="70" t="s">
        <v>149</v>
      </c>
      <c r="D12" s="22">
        <v>11960537</v>
      </c>
      <c r="E12" s="22">
        <v>11960537</v>
      </c>
      <c r="F12" s="20">
        <f t="shared" si="0"/>
        <v>0</v>
      </c>
      <c r="G12" s="23" t="s">
        <v>150</v>
      </c>
    </row>
    <row r="13" spans="1:7" ht="35.1" customHeight="1" x14ac:dyDescent="0.3">
      <c r="A13" s="69" t="s">
        <v>21</v>
      </c>
      <c r="B13" s="69" t="s">
        <v>21</v>
      </c>
      <c r="C13" s="70" t="s">
        <v>151</v>
      </c>
      <c r="D13" s="22">
        <v>4599210</v>
      </c>
      <c r="E13" s="22">
        <v>4599210</v>
      </c>
      <c r="F13" s="20">
        <f t="shared" si="0"/>
        <v>0</v>
      </c>
      <c r="G13" s="23" t="s">
        <v>152</v>
      </c>
    </row>
    <row r="14" spans="1:7" ht="69" customHeight="1" x14ac:dyDescent="0.3">
      <c r="A14" s="69" t="s">
        <v>21</v>
      </c>
      <c r="B14" s="69" t="s">
        <v>21</v>
      </c>
      <c r="C14" s="81" t="s">
        <v>153</v>
      </c>
      <c r="D14" s="22">
        <v>14964711</v>
      </c>
      <c r="E14" s="22">
        <v>14964711</v>
      </c>
      <c r="F14" s="20">
        <f t="shared" si="0"/>
        <v>0</v>
      </c>
      <c r="G14" s="23" t="s">
        <v>154</v>
      </c>
    </row>
    <row r="15" spans="1:7" ht="58.5" customHeight="1" x14ac:dyDescent="0.3">
      <c r="A15" s="69" t="s">
        <v>24</v>
      </c>
      <c r="B15" s="69" t="s">
        <v>24</v>
      </c>
      <c r="C15" s="81" t="s">
        <v>25</v>
      </c>
      <c r="D15" s="22">
        <v>18542</v>
      </c>
      <c r="E15" s="22">
        <v>19012</v>
      </c>
      <c r="F15" s="20">
        <f t="shared" si="0"/>
        <v>470</v>
      </c>
      <c r="G15" s="23" t="s">
        <v>155</v>
      </c>
    </row>
    <row r="16" spans="1:7" ht="66" customHeight="1" x14ac:dyDescent="0.3">
      <c r="A16" s="69" t="s">
        <v>24</v>
      </c>
      <c r="B16" s="69" t="s">
        <v>24</v>
      </c>
      <c r="C16" s="81" t="s">
        <v>123</v>
      </c>
      <c r="D16" s="22">
        <v>2400000</v>
      </c>
      <c r="E16" s="22">
        <v>2160000</v>
      </c>
      <c r="F16" s="20">
        <f t="shared" si="0"/>
        <v>-240000</v>
      </c>
      <c r="G16" s="23" t="s">
        <v>156</v>
      </c>
    </row>
    <row r="17" spans="1:7" ht="27.75" customHeight="1" x14ac:dyDescent="0.3">
      <c r="A17" s="62" t="s">
        <v>39</v>
      </c>
      <c r="B17" s="63"/>
      <c r="C17" s="64"/>
      <c r="D17" s="85">
        <f>SUM(D4:D16)</f>
        <v>222148000</v>
      </c>
      <c r="E17" s="85">
        <f>SUM(E4:E16)</f>
        <v>225520000</v>
      </c>
      <c r="F17" s="91">
        <f t="shared" si="0"/>
        <v>3372000</v>
      </c>
      <c r="G17" s="92"/>
    </row>
    <row r="18" spans="1:7" x14ac:dyDescent="0.3">
      <c r="D18" s="93"/>
    </row>
  </sheetData>
  <mergeCells count="6">
    <mergeCell ref="A1:D1"/>
    <mergeCell ref="A2:C2"/>
    <mergeCell ref="D2:E2"/>
    <mergeCell ref="F2:F3"/>
    <mergeCell ref="G2:G3"/>
    <mergeCell ref="A17:C17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E1"/>
    </sheetView>
  </sheetViews>
  <sheetFormatPr defaultRowHeight="16.5" x14ac:dyDescent="0.3"/>
  <cols>
    <col min="1" max="3" width="7.5" customWidth="1"/>
    <col min="4" max="6" width="11" customWidth="1"/>
    <col min="7" max="7" width="35.625" customWidth="1"/>
  </cols>
  <sheetData>
    <row r="1" spans="1:7" ht="16.5" customHeight="1" x14ac:dyDescent="0.3">
      <c r="A1" s="86" t="s">
        <v>157</v>
      </c>
      <c r="B1" s="86"/>
      <c r="C1" s="86"/>
      <c r="D1" s="86"/>
      <c r="E1" s="86"/>
    </row>
    <row r="2" spans="1:7" ht="16.5" customHeight="1" x14ac:dyDescent="0.3">
      <c r="A2" s="87" t="s">
        <v>42</v>
      </c>
      <c r="B2" s="88"/>
      <c r="C2" s="89"/>
      <c r="D2" s="87" t="s">
        <v>6</v>
      </c>
      <c r="E2" s="89"/>
      <c r="F2" s="61" t="s">
        <v>132</v>
      </c>
      <c r="G2" s="61" t="s">
        <v>44</v>
      </c>
    </row>
    <row r="3" spans="1:7" ht="16.5" customHeight="1" x14ac:dyDescent="0.3">
      <c r="A3" s="67" t="s">
        <v>3</v>
      </c>
      <c r="B3" s="67" t="s">
        <v>4</v>
      </c>
      <c r="C3" s="67" t="s">
        <v>5</v>
      </c>
      <c r="D3" s="67" t="s">
        <v>99</v>
      </c>
      <c r="E3" s="67" t="s">
        <v>100</v>
      </c>
      <c r="F3" s="66"/>
      <c r="G3" s="66"/>
    </row>
    <row r="4" spans="1:7" ht="294.75" customHeight="1" x14ac:dyDescent="0.3">
      <c r="A4" s="94" t="s">
        <v>14</v>
      </c>
      <c r="B4" s="94" t="s">
        <v>15</v>
      </c>
      <c r="C4" s="94" t="s">
        <v>16</v>
      </c>
      <c r="D4" s="74">
        <v>115051750</v>
      </c>
      <c r="E4" s="74">
        <v>116874000</v>
      </c>
      <c r="F4" s="75">
        <v>1822250</v>
      </c>
      <c r="G4" s="95" t="s">
        <v>158</v>
      </c>
    </row>
    <row r="5" spans="1:7" ht="102.75" customHeight="1" x14ac:dyDescent="0.3">
      <c r="A5" s="94" t="s">
        <v>14</v>
      </c>
      <c r="B5" s="94" t="s">
        <v>15</v>
      </c>
      <c r="C5" s="94" t="s">
        <v>17</v>
      </c>
      <c r="D5" s="80">
        <v>3600000</v>
      </c>
      <c r="E5" s="80">
        <v>3600000</v>
      </c>
      <c r="F5" s="96">
        <v>0</v>
      </c>
      <c r="G5" s="97" t="s">
        <v>159</v>
      </c>
    </row>
    <row r="6" spans="1:7" ht="225.75" customHeight="1" x14ac:dyDescent="0.3">
      <c r="A6" s="94" t="s">
        <v>14</v>
      </c>
      <c r="B6" s="94" t="s">
        <v>15</v>
      </c>
      <c r="C6" s="94" t="s">
        <v>17</v>
      </c>
      <c r="D6" s="80">
        <v>11543400</v>
      </c>
      <c r="E6" s="80">
        <v>11543400</v>
      </c>
      <c r="F6" s="96">
        <v>0</v>
      </c>
      <c r="G6" s="98" t="s">
        <v>160</v>
      </c>
    </row>
    <row r="7" spans="1:7" ht="21" x14ac:dyDescent="0.3">
      <c r="A7" s="94" t="s">
        <v>14</v>
      </c>
      <c r="B7" s="94" t="s">
        <v>15</v>
      </c>
      <c r="C7" s="94" t="s">
        <v>17</v>
      </c>
      <c r="D7" s="80">
        <v>2400000</v>
      </c>
      <c r="E7" s="80">
        <v>2400000</v>
      </c>
      <c r="F7" s="96">
        <v>0</v>
      </c>
      <c r="G7" s="97" t="s">
        <v>140</v>
      </c>
    </row>
    <row r="8" spans="1:7" ht="21" x14ac:dyDescent="0.3">
      <c r="A8" s="94" t="s">
        <v>14</v>
      </c>
      <c r="B8" s="94" t="s">
        <v>15</v>
      </c>
      <c r="C8" s="94" t="s">
        <v>17</v>
      </c>
      <c r="D8" s="80">
        <v>2400000</v>
      </c>
      <c r="E8" s="80">
        <v>2400000</v>
      </c>
      <c r="F8" s="96">
        <v>0</v>
      </c>
      <c r="G8" s="97" t="s">
        <v>141</v>
      </c>
    </row>
    <row r="9" spans="1:7" ht="252" x14ac:dyDescent="0.3">
      <c r="A9" s="94" t="s">
        <v>14</v>
      </c>
      <c r="B9" s="94" t="s">
        <v>15</v>
      </c>
      <c r="C9" s="94" t="s">
        <v>17</v>
      </c>
      <c r="D9" s="80">
        <v>8588050</v>
      </c>
      <c r="E9" s="80">
        <v>8568580</v>
      </c>
      <c r="F9" s="96">
        <v>-19470</v>
      </c>
      <c r="G9" s="98" t="s">
        <v>161</v>
      </c>
    </row>
    <row r="10" spans="1:7" ht="22.5" x14ac:dyDescent="0.3">
      <c r="A10" s="94" t="s">
        <v>14</v>
      </c>
      <c r="B10" s="94" t="s">
        <v>15</v>
      </c>
      <c r="C10" s="94" t="s">
        <v>17</v>
      </c>
      <c r="D10" s="80">
        <v>1200000</v>
      </c>
      <c r="E10" s="80">
        <v>1200000</v>
      </c>
      <c r="F10" s="96">
        <v>0</v>
      </c>
      <c r="G10" s="99" t="s">
        <v>162</v>
      </c>
    </row>
    <row r="11" spans="1:7" ht="409.5" customHeight="1" x14ac:dyDescent="0.3">
      <c r="A11" s="94" t="s">
        <v>14</v>
      </c>
      <c r="B11" s="94" t="s">
        <v>15</v>
      </c>
      <c r="C11" s="94" t="s">
        <v>106</v>
      </c>
      <c r="D11" s="80">
        <v>11264990</v>
      </c>
      <c r="E11" s="80">
        <v>12195160</v>
      </c>
      <c r="F11" s="96">
        <v>930170</v>
      </c>
      <c r="G11" s="100" t="s">
        <v>163</v>
      </c>
    </row>
    <row r="12" spans="1:7" ht="225" x14ac:dyDescent="0.3">
      <c r="A12" s="94" t="s">
        <v>164</v>
      </c>
      <c r="B12" s="94" t="s">
        <v>165</v>
      </c>
      <c r="C12" s="94" t="s">
        <v>166</v>
      </c>
      <c r="D12" s="80">
        <v>5546160</v>
      </c>
      <c r="E12" s="80">
        <v>5506980</v>
      </c>
      <c r="F12" s="96">
        <v>-39180</v>
      </c>
      <c r="G12" s="101" t="s">
        <v>167</v>
      </c>
    </row>
    <row r="13" spans="1:7" ht="218.25" customHeight="1" x14ac:dyDescent="0.3">
      <c r="A13" s="94" t="s">
        <v>164</v>
      </c>
      <c r="B13" s="94" t="s">
        <v>165</v>
      </c>
      <c r="C13" s="94" t="s">
        <v>166</v>
      </c>
      <c r="D13" s="80">
        <v>4005780</v>
      </c>
      <c r="E13" s="80">
        <v>3928650</v>
      </c>
      <c r="F13" s="96">
        <v>-77130</v>
      </c>
      <c r="G13" s="101" t="s">
        <v>168</v>
      </c>
    </row>
    <row r="14" spans="1:7" ht="191.25" x14ac:dyDescent="0.3">
      <c r="A14" s="94" t="s">
        <v>164</v>
      </c>
      <c r="B14" s="94" t="s">
        <v>165</v>
      </c>
      <c r="C14" s="94" t="s">
        <v>166</v>
      </c>
      <c r="D14" s="80">
        <v>272490</v>
      </c>
      <c r="E14" s="80">
        <v>256980</v>
      </c>
      <c r="F14" s="96">
        <v>-15510</v>
      </c>
      <c r="G14" s="101" t="s">
        <v>169</v>
      </c>
    </row>
    <row r="15" spans="1:7" ht="168.75" x14ac:dyDescent="0.3">
      <c r="A15" s="94" t="s">
        <v>14</v>
      </c>
      <c r="B15" s="94" t="s">
        <v>15</v>
      </c>
      <c r="C15" s="94"/>
      <c r="D15" s="80">
        <v>1217880</v>
      </c>
      <c r="E15" s="80">
        <v>1181740</v>
      </c>
      <c r="F15" s="96">
        <v>-36140</v>
      </c>
      <c r="G15" s="101" t="s">
        <v>170</v>
      </c>
    </row>
    <row r="16" spans="1:7" ht="151.5" customHeight="1" x14ac:dyDescent="0.3">
      <c r="A16" s="94" t="s">
        <v>14</v>
      </c>
      <c r="B16" s="94" t="s">
        <v>15</v>
      </c>
      <c r="C16" s="94" t="s">
        <v>166</v>
      </c>
      <c r="D16" s="80">
        <v>1258820</v>
      </c>
      <c r="E16" s="80">
        <v>1001780</v>
      </c>
      <c r="F16" s="96">
        <v>-257040</v>
      </c>
      <c r="G16" s="101" t="s">
        <v>171</v>
      </c>
    </row>
    <row r="17" spans="1:7" ht="146.25" x14ac:dyDescent="0.3">
      <c r="A17" s="94" t="s">
        <v>14</v>
      </c>
      <c r="B17" s="94" t="s">
        <v>15</v>
      </c>
      <c r="C17" s="94" t="s">
        <v>110</v>
      </c>
      <c r="D17" s="80">
        <v>1610000</v>
      </c>
      <c r="E17" s="80">
        <v>1571000</v>
      </c>
      <c r="F17" s="96">
        <v>-39000</v>
      </c>
      <c r="G17" s="101" t="s">
        <v>172</v>
      </c>
    </row>
    <row r="18" spans="1:7" ht="45.75" customHeight="1" x14ac:dyDescent="0.3">
      <c r="A18" s="94" t="s">
        <v>14</v>
      </c>
      <c r="B18" s="94" t="s">
        <v>113</v>
      </c>
      <c r="C18" s="94" t="s">
        <v>114</v>
      </c>
      <c r="D18" s="80">
        <v>1100000</v>
      </c>
      <c r="E18" s="80">
        <v>150000</v>
      </c>
      <c r="F18" s="96">
        <v>-950000</v>
      </c>
      <c r="G18" s="99" t="s">
        <v>173</v>
      </c>
    </row>
    <row r="19" spans="1:7" ht="78.75" x14ac:dyDescent="0.3">
      <c r="A19" s="94" t="s">
        <v>14</v>
      </c>
      <c r="B19" s="94" t="s">
        <v>113</v>
      </c>
      <c r="C19" s="94" t="s">
        <v>23</v>
      </c>
      <c r="D19" s="80">
        <v>960000</v>
      </c>
      <c r="E19" s="80">
        <v>512000</v>
      </c>
      <c r="F19" s="96">
        <v>-448000</v>
      </c>
      <c r="G19" s="99" t="s">
        <v>174</v>
      </c>
    </row>
    <row r="20" spans="1:7" x14ac:dyDescent="0.3">
      <c r="A20" s="94" t="s">
        <v>14</v>
      </c>
      <c r="B20" s="94" t="s">
        <v>26</v>
      </c>
      <c r="C20" s="94" t="s">
        <v>27</v>
      </c>
      <c r="D20" s="80">
        <v>1000000</v>
      </c>
      <c r="E20" s="80">
        <v>548080</v>
      </c>
      <c r="F20" s="96">
        <v>-451920</v>
      </c>
      <c r="G20" s="99" t="s">
        <v>175</v>
      </c>
    </row>
    <row r="21" spans="1:7" ht="154.5" customHeight="1" x14ac:dyDescent="0.3">
      <c r="A21" s="94" t="s">
        <v>14</v>
      </c>
      <c r="B21" s="94" t="s">
        <v>26</v>
      </c>
      <c r="C21" s="94" t="s">
        <v>28</v>
      </c>
      <c r="D21" s="80">
        <v>3844899</v>
      </c>
      <c r="E21" s="80">
        <v>2814871</v>
      </c>
      <c r="F21" s="96">
        <v>-1030028</v>
      </c>
      <c r="G21" s="101" t="s">
        <v>176</v>
      </c>
    </row>
    <row r="22" spans="1:7" ht="134.25" customHeight="1" x14ac:dyDescent="0.3">
      <c r="A22" s="94" t="s">
        <v>14</v>
      </c>
      <c r="B22" s="94" t="s">
        <v>26</v>
      </c>
      <c r="C22" s="94" t="s">
        <v>30</v>
      </c>
      <c r="D22" s="80">
        <v>2910000</v>
      </c>
      <c r="E22" s="80">
        <v>2664540</v>
      </c>
      <c r="F22" s="96">
        <v>-245460</v>
      </c>
      <c r="G22" s="101" t="s">
        <v>177</v>
      </c>
    </row>
    <row r="23" spans="1:7" ht="107.25" customHeight="1" x14ac:dyDescent="0.3">
      <c r="A23" s="94" t="s">
        <v>14</v>
      </c>
      <c r="B23" s="94" t="s">
        <v>26</v>
      </c>
      <c r="C23" s="94" t="s">
        <v>120</v>
      </c>
      <c r="D23" s="80">
        <v>2070000</v>
      </c>
      <c r="E23" s="80">
        <v>1212790</v>
      </c>
      <c r="F23" s="96">
        <v>-857210</v>
      </c>
      <c r="G23" s="101" t="s">
        <v>178</v>
      </c>
    </row>
    <row r="24" spans="1:7" ht="78.75" x14ac:dyDescent="0.3">
      <c r="A24" s="94" t="s">
        <v>14</v>
      </c>
      <c r="B24" s="94" t="s">
        <v>26</v>
      </c>
      <c r="C24" s="94" t="s">
        <v>122</v>
      </c>
      <c r="D24" s="80">
        <v>1050000</v>
      </c>
      <c r="E24" s="80">
        <v>555000</v>
      </c>
      <c r="F24" s="96">
        <v>-495000</v>
      </c>
      <c r="G24" s="99" t="s">
        <v>179</v>
      </c>
    </row>
    <row r="25" spans="1:7" ht="139.5" customHeight="1" x14ac:dyDescent="0.3">
      <c r="A25" s="94" t="s">
        <v>14</v>
      </c>
      <c r="B25" s="94" t="s">
        <v>26</v>
      </c>
      <c r="C25" s="94" t="s">
        <v>124</v>
      </c>
      <c r="D25" s="80">
        <v>3242000</v>
      </c>
      <c r="E25" s="80">
        <v>900000</v>
      </c>
      <c r="F25" s="96">
        <v>-2342000</v>
      </c>
      <c r="G25" s="101" t="s">
        <v>180</v>
      </c>
    </row>
    <row r="26" spans="1:7" ht="19.5" customHeight="1" x14ac:dyDescent="0.3">
      <c r="A26" s="102" t="s">
        <v>125</v>
      </c>
      <c r="B26" s="94" t="s">
        <v>31</v>
      </c>
      <c r="C26" s="94" t="s">
        <v>31</v>
      </c>
      <c r="D26" s="80">
        <v>1441761</v>
      </c>
      <c r="E26" s="80">
        <v>0</v>
      </c>
      <c r="F26" s="96">
        <v>-1441761</v>
      </c>
      <c r="G26" s="99" t="s">
        <v>181</v>
      </c>
    </row>
    <row r="27" spans="1:7" ht="37.5" customHeight="1" x14ac:dyDescent="0.3">
      <c r="A27" s="102" t="s">
        <v>125</v>
      </c>
      <c r="B27" s="94" t="s">
        <v>31</v>
      </c>
      <c r="C27" s="94" t="s">
        <v>126</v>
      </c>
      <c r="D27" s="80">
        <v>6100000</v>
      </c>
      <c r="E27" s="80">
        <v>594000</v>
      </c>
      <c r="F27" s="96">
        <v>-5506000</v>
      </c>
      <c r="G27" s="99" t="s">
        <v>182</v>
      </c>
    </row>
    <row r="28" spans="1:7" ht="37.5" customHeight="1" x14ac:dyDescent="0.3">
      <c r="A28" s="102" t="s">
        <v>125</v>
      </c>
      <c r="B28" s="94" t="s">
        <v>31</v>
      </c>
      <c r="C28" s="94" t="s">
        <v>32</v>
      </c>
      <c r="D28" s="80">
        <v>7500000</v>
      </c>
      <c r="E28" s="80">
        <v>0</v>
      </c>
      <c r="F28" s="96">
        <v>-7500000</v>
      </c>
      <c r="G28" s="99" t="s">
        <v>183</v>
      </c>
    </row>
    <row r="29" spans="1:7" ht="62.25" customHeight="1" x14ac:dyDescent="0.3">
      <c r="A29" s="94" t="s">
        <v>184</v>
      </c>
      <c r="B29" s="94" t="s">
        <v>26</v>
      </c>
      <c r="C29" s="94" t="s">
        <v>127</v>
      </c>
      <c r="D29" s="80">
        <v>2635439</v>
      </c>
      <c r="E29" s="80">
        <v>2125439</v>
      </c>
      <c r="F29" s="96">
        <v>-510000</v>
      </c>
      <c r="G29" s="99" t="s">
        <v>185</v>
      </c>
    </row>
    <row r="30" spans="1:7" ht="213" customHeight="1" x14ac:dyDescent="0.3">
      <c r="A30" s="94" t="s">
        <v>184</v>
      </c>
      <c r="B30" s="94" t="s">
        <v>33</v>
      </c>
      <c r="C30" s="94" t="s">
        <v>128</v>
      </c>
      <c r="D30" s="80">
        <v>7752000</v>
      </c>
      <c r="E30" s="80">
        <v>6700820</v>
      </c>
      <c r="F30" s="96">
        <v>-1051180</v>
      </c>
      <c r="G30" s="101" t="s">
        <v>186</v>
      </c>
    </row>
    <row r="31" spans="1:7" ht="68.25" customHeight="1" x14ac:dyDescent="0.3">
      <c r="A31" s="94" t="s">
        <v>184</v>
      </c>
      <c r="B31" s="94" t="s">
        <v>33</v>
      </c>
      <c r="C31" s="94" t="s">
        <v>187</v>
      </c>
      <c r="D31" s="80">
        <v>2250000</v>
      </c>
      <c r="E31" s="80">
        <v>774100</v>
      </c>
      <c r="F31" s="96">
        <v>-1475900</v>
      </c>
      <c r="G31" s="99" t="s">
        <v>188</v>
      </c>
    </row>
    <row r="32" spans="1:7" ht="43.5" customHeight="1" x14ac:dyDescent="0.3">
      <c r="A32" s="94" t="s">
        <v>184</v>
      </c>
      <c r="B32" s="94" t="s">
        <v>33</v>
      </c>
      <c r="C32" s="94" t="s">
        <v>33</v>
      </c>
      <c r="D32" s="80">
        <v>832581</v>
      </c>
      <c r="E32" s="80">
        <v>0</v>
      </c>
      <c r="F32" s="96">
        <v>-832581</v>
      </c>
      <c r="G32" s="99" t="s">
        <v>189</v>
      </c>
    </row>
    <row r="33" spans="1:7" ht="29.25" customHeight="1" x14ac:dyDescent="0.3">
      <c r="A33" s="94" t="s">
        <v>184</v>
      </c>
      <c r="B33" s="94" t="s">
        <v>33</v>
      </c>
      <c r="C33" s="94" t="s">
        <v>190</v>
      </c>
      <c r="D33" s="80">
        <v>7500000</v>
      </c>
      <c r="E33" s="80">
        <v>7759880</v>
      </c>
      <c r="F33" s="96">
        <v>259880</v>
      </c>
      <c r="G33" s="99" t="s">
        <v>191</v>
      </c>
    </row>
    <row r="34" spans="1:7" ht="48" customHeight="1" x14ac:dyDescent="0.3">
      <c r="A34" s="94" t="s">
        <v>36</v>
      </c>
      <c r="B34" s="94" t="s">
        <v>36</v>
      </c>
      <c r="C34" s="94" t="s">
        <v>36</v>
      </c>
      <c r="D34" s="80">
        <v>0</v>
      </c>
      <c r="E34" s="80">
        <v>10210</v>
      </c>
      <c r="F34" s="96">
        <v>10210</v>
      </c>
      <c r="G34" s="99" t="s">
        <v>192</v>
      </c>
    </row>
    <row r="35" spans="1:7" ht="38.25" customHeight="1" x14ac:dyDescent="0.3">
      <c r="A35" s="94" t="s">
        <v>37</v>
      </c>
      <c r="B35" s="94" t="s">
        <v>37</v>
      </c>
      <c r="C35" s="94" t="s">
        <v>38</v>
      </c>
      <c r="D35" s="80">
        <v>0</v>
      </c>
      <c r="E35" s="80">
        <v>25970000</v>
      </c>
      <c r="F35" s="96">
        <v>25970000</v>
      </c>
      <c r="G35" s="99" t="s">
        <v>193</v>
      </c>
    </row>
    <row r="36" spans="1:7" ht="19.5" customHeight="1" x14ac:dyDescent="0.3">
      <c r="A36" s="103" t="s">
        <v>39</v>
      </c>
      <c r="B36" s="104"/>
      <c r="C36" s="105"/>
      <c r="D36" s="106">
        <f>SUM(D4:D35)</f>
        <v>222148000</v>
      </c>
      <c r="E36" s="106">
        <f>SUM(E4:E35)</f>
        <v>225520000</v>
      </c>
      <c r="F36" s="107">
        <f>SUM(F4:F35)</f>
        <v>3372000</v>
      </c>
      <c r="G36" s="108"/>
    </row>
  </sheetData>
  <mergeCells count="6">
    <mergeCell ref="A1:E1"/>
    <mergeCell ref="A2:C2"/>
    <mergeCell ref="D2:E2"/>
    <mergeCell ref="F2:F3"/>
    <mergeCell ref="G2:G3"/>
    <mergeCell ref="A36:C36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sqref="A1:O1"/>
    </sheetView>
  </sheetViews>
  <sheetFormatPr defaultRowHeight="13.5" x14ac:dyDescent="0.3"/>
  <cols>
    <col min="1" max="1" width="5" style="111" customWidth="1"/>
    <col min="2" max="4" width="7.75" style="111" customWidth="1"/>
    <col min="5" max="7" width="10" style="111" customWidth="1"/>
    <col min="8" max="8" width="6.875" style="111" customWidth="1"/>
    <col min="9" max="11" width="7.75" style="111" customWidth="1"/>
    <col min="12" max="14" width="10" style="111" customWidth="1"/>
    <col min="15" max="15" width="6.875" style="111" customWidth="1"/>
    <col min="16" max="16" width="9" style="111"/>
    <col min="17" max="18" width="11.5" style="111" bestFit="1" customWidth="1"/>
    <col min="19" max="16384" width="9" style="111"/>
  </cols>
  <sheetData>
    <row r="1" spans="1:18" ht="22.5" customHeight="1" x14ac:dyDescent="0.3">
      <c r="A1" s="110" t="s">
        <v>194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8" ht="13.5" customHeight="1" x14ac:dyDescent="0.3">
      <c r="A2" s="112" t="s">
        <v>195</v>
      </c>
    </row>
    <row r="3" spans="1:18" ht="13.5" customHeight="1" x14ac:dyDescent="0.3">
      <c r="A3" s="113" t="s">
        <v>0</v>
      </c>
      <c r="B3" s="114" t="s">
        <v>1</v>
      </c>
      <c r="C3" s="115"/>
      <c r="D3" s="115"/>
      <c r="E3" s="115"/>
      <c r="F3" s="115"/>
      <c r="G3" s="115"/>
      <c r="H3" s="116"/>
      <c r="I3" s="114" t="s">
        <v>2</v>
      </c>
      <c r="J3" s="115"/>
      <c r="K3" s="115"/>
      <c r="L3" s="115"/>
      <c r="M3" s="115"/>
      <c r="N3" s="115"/>
      <c r="O3" s="116"/>
    </row>
    <row r="4" spans="1:18" ht="13.5" customHeight="1" x14ac:dyDescent="0.3">
      <c r="A4" s="117"/>
      <c r="B4" s="113" t="s">
        <v>3</v>
      </c>
      <c r="C4" s="113" t="s">
        <v>4</v>
      </c>
      <c r="D4" s="113" t="s">
        <v>5</v>
      </c>
      <c r="E4" s="114" t="s">
        <v>6</v>
      </c>
      <c r="F4" s="116"/>
      <c r="G4" s="114" t="s">
        <v>7</v>
      </c>
      <c r="H4" s="116"/>
      <c r="I4" s="113" t="s">
        <v>3</v>
      </c>
      <c r="J4" s="113" t="s">
        <v>4</v>
      </c>
      <c r="K4" s="113" t="s">
        <v>5</v>
      </c>
      <c r="L4" s="114" t="s">
        <v>6</v>
      </c>
      <c r="M4" s="116"/>
      <c r="N4" s="114" t="s">
        <v>7</v>
      </c>
      <c r="O4" s="116"/>
    </row>
    <row r="5" spans="1:18" ht="13.5" customHeight="1" x14ac:dyDescent="0.3">
      <c r="A5" s="118"/>
      <c r="B5" s="118"/>
      <c r="C5" s="118"/>
      <c r="D5" s="118"/>
      <c r="E5" s="119" t="s">
        <v>8</v>
      </c>
      <c r="F5" s="119" t="s">
        <v>9</v>
      </c>
      <c r="G5" s="119" t="s">
        <v>10</v>
      </c>
      <c r="H5" s="119" t="s">
        <v>11</v>
      </c>
      <c r="I5" s="118"/>
      <c r="J5" s="118"/>
      <c r="K5" s="118"/>
      <c r="L5" s="119" t="s">
        <v>8</v>
      </c>
      <c r="M5" s="119" t="s">
        <v>9</v>
      </c>
      <c r="N5" s="119" t="s">
        <v>10</v>
      </c>
      <c r="O5" s="119" t="s">
        <v>11</v>
      </c>
    </row>
    <row r="6" spans="1:18" ht="16.5" customHeight="1" x14ac:dyDescent="0.3">
      <c r="A6" s="120">
        <v>1</v>
      </c>
      <c r="B6" s="69" t="s">
        <v>101</v>
      </c>
      <c r="C6" s="69" t="s">
        <v>101</v>
      </c>
      <c r="D6" s="69" t="s">
        <v>196</v>
      </c>
      <c r="E6" s="74">
        <v>14880000</v>
      </c>
      <c r="F6" s="74">
        <v>13665000</v>
      </c>
      <c r="G6" s="71">
        <f>F6-E6</f>
        <v>-1215000</v>
      </c>
      <c r="H6" s="72">
        <f>(G6/E6*100)</f>
        <v>-8.1653225806451601</v>
      </c>
      <c r="I6" s="73" t="s">
        <v>14</v>
      </c>
      <c r="J6" s="73" t="s">
        <v>15</v>
      </c>
      <c r="K6" s="69" t="s">
        <v>16</v>
      </c>
      <c r="L6" s="121">
        <v>106523340</v>
      </c>
      <c r="M6" s="121">
        <v>109880000</v>
      </c>
      <c r="N6" s="71">
        <f>M6-L6</f>
        <v>3356660</v>
      </c>
      <c r="O6" s="72">
        <f>(N6/L6*100)</f>
        <v>3.1511028475074103</v>
      </c>
    </row>
    <row r="7" spans="1:18" ht="16.5" customHeight="1" x14ac:dyDescent="0.3">
      <c r="A7" s="122">
        <v>2</v>
      </c>
      <c r="B7" s="73" t="s">
        <v>103</v>
      </c>
      <c r="C7" s="73" t="s">
        <v>103</v>
      </c>
      <c r="D7" s="123" t="s">
        <v>197</v>
      </c>
      <c r="E7" s="80">
        <v>7486000</v>
      </c>
      <c r="F7" s="80">
        <v>7486000</v>
      </c>
      <c r="G7" s="71">
        <f t="shared" ref="G7:G29" si="0">F7-E7</f>
        <v>0</v>
      </c>
      <c r="H7" s="72">
        <f t="shared" ref="H7:H29" si="1">(G7/E7*100)</f>
        <v>0</v>
      </c>
      <c r="I7" s="78"/>
      <c r="J7" s="78"/>
      <c r="K7" s="79" t="s">
        <v>17</v>
      </c>
      <c r="L7" s="84">
        <v>26735980</v>
      </c>
      <c r="M7" s="84">
        <v>26490020</v>
      </c>
      <c r="N7" s="71">
        <f t="shared" ref="N7:N29" si="2">M7-L7</f>
        <v>-245960</v>
      </c>
      <c r="O7" s="72">
        <f t="shared" ref="O7:O29" si="3">(N7/L7*100)</f>
        <v>-0.91995879709664652</v>
      </c>
      <c r="Q7" s="124"/>
      <c r="R7" s="124"/>
    </row>
    <row r="8" spans="1:18" ht="16.5" customHeight="1" x14ac:dyDescent="0.3">
      <c r="A8" s="122">
        <v>3</v>
      </c>
      <c r="B8" s="78"/>
      <c r="C8" s="78"/>
      <c r="D8" s="125" t="s">
        <v>198</v>
      </c>
      <c r="E8" s="80">
        <v>149542000</v>
      </c>
      <c r="F8" s="80">
        <v>153493430</v>
      </c>
      <c r="G8" s="71">
        <f t="shared" si="0"/>
        <v>3951430</v>
      </c>
      <c r="H8" s="72">
        <f t="shared" si="1"/>
        <v>2.6423546562169822</v>
      </c>
      <c r="I8" s="78"/>
      <c r="J8" s="78"/>
      <c r="K8" s="79" t="s">
        <v>106</v>
      </c>
      <c r="L8" s="84">
        <v>10549910</v>
      </c>
      <c r="M8" s="84">
        <v>11364380</v>
      </c>
      <c r="N8" s="71">
        <f t="shared" si="2"/>
        <v>814470</v>
      </c>
      <c r="O8" s="72">
        <f t="shared" si="3"/>
        <v>7.7201606459202017</v>
      </c>
    </row>
    <row r="9" spans="1:18" ht="16.5" customHeight="1" x14ac:dyDescent="0.3">
      <c r="A9" s="122">
        <v>4</v>
      </c>
      <c r="B9" s="78"/>
      <c r="C9" s="78"/>
      <c r="D9" s="79" t="s">
        <v>199</v>
      </c>
      <c r="E9" s="80">
        <v>2400000</v>
      </c>
      <c r="F9" s="80">
        <v>2400000</v>
      </c>
      <c r="G9" s="71">
        <f t="shared" si="0"/>
        <v>0</v>
      </c>
      <c r="H9" s="72">
        <f t="shared" si="1"/>
        <v>0</v>
      </c>
      <c r="I9" s="78"/>
      <c r="J9" s="78"/>
      <c r="K9" s="79" t="s">
        <v>108</v>
      </c>
      <c r="L9" s="84">
        <v>11187830</v>
      </c>
      <c r="M9" s="84">
        <v>11214090</v>
      </c>
      <c r="N9" s="71">
        <f t="shared" si="2"/>
        <v>26260</v>
      </c>
      <c r="O9" s="72">
        <f t="shared" si="3"/>
        <v>0.23471933341854498</v>
      </c>
    </row>
    <row r="10" spans="1:18" ht="16.5" customHeight="1" x14ac:dyDescent="0.3">
      <c r="A10" s="122">
        <v>5</v>
      </c>
      <c r="B10" s="82"/>
      <c r="C10" s="82"/>
      <c r="D10" s="79" t="s">
        <v>200</v>
      </c>
      <c r="E10" s="80">
        <v>2400000</v>
      </c>
      <c r="F10" s="80">
        <v>2400000</v>
      </c>
      <c r="G10" s="71">
        <f t="shared" si="0"/>
        <v>0</v>
      </c>
      <c r="H10" s="72">
        <f t="shared" si="1"/>
        <v>0</v>
      </c>
      <c r="I10" s="78"/>
      <c r="J10" s="82"/>
      <c r="K10" s="79" t="s">
        <v>201</v>
      </c>
      <c r="L10" s="126">
        <v>1260000</v>
      </c>
      <c r="M10" s="126">
        <v>1270200</v>
      </c>
      <c r="N10" s="71">
        <f t="shared" si="2"/>
        <v>10200</v>
      </c>
      <c r="O10" s="72">
        <f t="shared" si="3"/>
        <v>0.80952380952380942</v>
      </c>
      <c r="Q10" s="124"/>
      <c r="R10" s="124"/>
    </row>
    <row r="11" spans="1:18" ht="16.5" customHeight="1" x14ac:dyDescent="0.3">
      <c r="A11" s="122">
        <v>6</v>
      </c>
      <c r="B11" s="79" t="s">
        <v>142</v>
      </c>
      <c r="C11" s="79" t="s">
        <v>142</v>
      </c>
      <c r="D11" s="125" t="s">
        <v>143</v>
      </c>
      <c r="E11" s="80">
        <v>1200000</v>
      </c>
      <c r="F11" s="80">
        <v>1200000</v>
      </c>
      <c r="G11" s="71">
        <f t="shared" si="0"/>
        <v>0</v>
      </c>
      <c r="H11" s="72">
        <f t="shared" si="1"/>
        <v>0</v>
      </c>
      <c r="I11" s="78"/>
      <c r="J11" s="73" t="s">
        <v>113</v>
      </c>
      <c r="K11" s="79" t="s">
        <v>114</v>
      </c>
      <c r="L11" s="126">
        <v>1000000</v>
      </c>
      <c r="M11" s="126">
        <v>100000</v>
      </c>
      <c r="N11" s="71">
        <f t="shared" si="2"/>
        <v>-900000</v>
      </c>
      <c r="O11" s="72">
        <f t="shared" si="3"/>
        <v>-90</v>
      </c>
    </row>
    <row r="12" spans="1:18" ht="16.5" customHeight="1" x14ac:dyDescent="0.3">
      <c r="A12" s="122">
        <v>7</v>
      </c>
      <c r="B12" s="79" t="s">
        <v>111</v>
      </c>
      <c r="C12" s="79" t="s">
        <v>111</v>
      </c>
      <c r="D12" s="125" t="s">
        <v>145</v>
      </c>
      <c r="E12" s="80">
        <v>900000</v>
      </c>
      <c r="F12" s="80">
        <v>2000000</v>
      </c>
      <c r="G12" s="71">
        <f t="shared" si="0"/>
        <v>1100000</v>
      </c>
      <c r="H12" s="72">
        <f t="shared" si="1"/>
        <v>122.22222222222223</v>
      </c>
      <c r="I12" s="78"/>
      <c r="J12" s="78"/>
      <c r="K12" s="79" t="s">
        <v>202</v>
      </c>
      <c r="L12" s="126">
        <v>1200000</v>
      </c>
      <c r="M12" s="126">
        <v>1200000</v>
      </c>
      <c r="N12" s="71">
        <f t="shared" si="2"/>
        <v>0</v>
      </c>
      <c r="O12" s="72">
        <f t="shared" si="3"/>
        <v>0</v>
      </c>
    </row>
    <row r="13" spans="1:18" ht="16.5" customHeight="1" x14ac:dyDescent="0.3">
      <c r="A13" s="122">
        <v>8</v>
      </c>
      <c r="B13" s="79" t="s">
        <v>116</v>
      </c>
      <c r="C13" s="79" t="s">
        <v>116</v>
      </c>
      <c r="D13" s="125" t="s">
        <v>203</v>
      </c>
      <c r="E13" s="80">
        <v>1000000</v>
      </c>
      <c r="F13" s="80">
        <v>1000000</v>
      </c>
      <c r="G13" s="71">
        <f t="shared" si="0"/>
        <v>0</v>
      </c>
      <c r="H13" s="72">
        <f t="shared" si="1"/>
        <v>0</v>
      </c>
      <c r="I13" s="78"/>
      <c r="J13" s="82"/>
      <c r="K13" s="79" t="s">
        <v>23</v>
      </c>
      <c r="L13" s="126">
        <v>1244000</v>
      </c>
      <c r="M13" s="126">
        <v>476000</v>
      </c>
      <c r="N13" s="71">
        <f t="shared" si="2"/>
        <v>-768000</v>
      </c>
      <c r="O13" s="72">
        <f t="shared" si="3"/>
        <v>-61.736334405144703</v>
      </c>
    </row>
    <row r="14" spans="1:18" ht="16.5" customHeight="1" x14ac:dyDescent="0.3">
      <c r="A14" s="122">
        <v>9</v>
      </c>
      <c r="B14" s="73" t="s">
        <v>21</v>
      </c>
      <c r="C14" s="73" t="s">
        <v>21</v>
      </c>
      <c r="D14" s="125" t="s">
        <v>118</v>
      </c>
      <c r="E14" s="80">
        <v>21082827</v>
      </c>
      <c r="F14" s="80">
        <v>21082827</v>
      </c>
      <c r="G14" s="71">
        <f t="shared" si="0"/>
        <v>0</v>
      </c>
      <c r="H14" s="72">
        <f t="shared" si="1"/>
        <v>0</v>
      </c>
      <c r="I14" s="78"/>
      <c r="J14" s="73" t="s">
        <v>26</v>
      </c>
      <c r="K14" s="79" t="s">
        <v>27</v>
      </c>
      <c r="L14" s="126">
        <v>1000000</v>
      </c>
      <c r="M14" s="126">
        <v>809680</v>
      </c>
      <c r="N14" s="71">
        <f t="shared" si="2"/>
        <v>-190320</v>
      </c>
      <c r="O14" s="72">
        <f t="shared" si="3"/>
        <v>-19.032</v>
      </c>
    </row>
    <row r="15" spans="1:18" ht="16.5" customHeight="1" x14ac:dyDescent="0.3">
      <c r="A15" s="122">
        <v>10</v>
      </c>
      <c r="B15" s="78"/>
      <c r="C15" s="78"/>
      <c r="D15" s="125" t="s">
        <v>119</v>
      </c>
      <c r="E15" s="80">
        <v>197902</v>
      </c>
      <c r="F15" s="80">
        <v>197902</v>
      </c>
      <c r="G15" s="71">
        <f t="shared" si="0"/>
        <v>0</v>
      </c>
      <c r="H15" s="72">
        <f t="shared" si="1"/>
        <v>0</v>
      </c>
      <c r="I15" s="78"/>
      <c r="J15" s="78"/>
      <c r="K15" s="79" t="s">
        <v>28</v>
      </c>
      <c r="L15" s="126">
        <v>2387000</v>
      </c>
      <c r="M15" s="126">
        <v>2133500</v>
      </c>
      <c r="N15" s="71">
        <f t="shared" si="2"/>
        <v>-253500</v>
      </c>
      <c r="O15" s="72">
        <f t="shared" si="3"/>
        <v>-10.620025136154169</v>
      </c>
    </row>
    <row r="16" spans="1:18" ht="16.5" customHeight="1" x14ac:dyDescent="0.3">
      <c r="A16" s="122">
        <v>11</v>
      </c>
      <c r="B16" s="82"/>
      <c r="C16" s="82"/>
      <c r="D16" s="125" t="s">
        <v>204</v>
      </c>
      <c r="E16" s="80">
        <v>8674751</v>
      </c>
      <c r="F16" s="80">
        <v>8674751</v>
      </c>
      <c r="G16" s="71">
        <f t="shared" si="0"/>
        <v>0</v>
      </c>
      <c r="H16" s="72">
        <f t="shared" si="1"/>
        <v>0</v>
      </c>
      <c r="I16" s="78"/>
      <c r="J16" s="78"/>
      <c r="K16" s="79" t="s">
        <v>30</v>
      </c>
      <c r="L16" s="126">
        <v>3255000</v>
      </c>
      <c r="M16" s="126">
        <v>2889780</v>
      </c>
      <c r="N16" s="71">
        <f t="shared" si="2"/>
        <v>-365220</v>
      </c>
      <c r="O16" s="72">
        <f t="shared" si="3"/>
        <v>-11.220276497695853</v>
      </c>
    </row>
    <row r="17" spans="1:15" ht="16.5" customHeight="1" x14ac:dyDescent="0.3">
      <c r="A17" s="122">
        <v>12</v>
      </c>
      <c r="B17" s="73" t="s">
        <v>24</v>
      </c>
      <c r="C17" s="73" t="s">
        <v>24</v>
      </c>
      <c r="D17" s="125" t="s">
        <v>121</v>
      </c>
      <c r="E17" s="80">
        <v>17520</v>
      </c>
      <c r="F17" s="80">
        <v>19090</v>
      </c>
      <c r="G17" s="71">
        <f t="shared" si="0"/>
        <v>1570</v>
      </c>
      <c r="H17" s="72">
        <f t="shared" si="1"/>
        <v>8.9611872146118721</v>
      </c>
      <c r="I17" s="78"/>
      <c r="J17" s="78"/>
      <c r="K17" s="79" t="s">
        <v>120</v>
      </c>
      <c r="L17" s="126">
        <v>680000</v>
      </c>
      <c r="M17" s="126">
        <v>538790</v>
      </c>
      <c r="N17" s="71">
        <f t="shared" si="2"/>
        <v>-141210</v>
      </c>
      <c r="O17" s="72">
        <f t="shared" si="3"/>
        <v>-20.766176470588235</v>
      </c>
    </row>
    <row r="18" spans="1:15" ht="16.5" customHeight="1" x14ac:dyDescent="0.3">
      <c r="A18" s="122">
        <v>13</v>
      </c>
      <c r="B18" s="82"/>
      <c r="C18" s="82"/>
      <c r="D18" s="125" t="s">
        <v>205</v>
      </c>
      <c r="E18" s="80">
        <v>1920000</v>
      </c>
      <c r="F18" s="80">
        <v>1920000</v>
      </c>
      <c r="G18" s="71">
        <f t="shared" si="0"/>
        <v>0</v>
      </c>
      <c r="H18" s="72">
        <f t="shared" si="1"/>
        <v>0</v>
      </c>
      <c r="I18" s="82"/>
      <c r="J18" s="82"/>
      <c r="K18" s="79" t="s">
        <v>124</v>
      </c>
      <c r="L18" s="126">
        <v>3180000</v>
      </c>
      <c r="M18" s="126">
        <v>769200</v>
      </c>
      <c r="N18" s="71">
        <f t="shared" si="2"/>
        <v>-2410800</v>
      </c>
      <c r="O18" s="72">
        <f t="shared" si="3"/>
        <v>-75.811320754716988</v>
      </c>
    </row>
    <row r="19" spans="1:15" ht="16.5" customHeight="1" x14ac:dyDescent="0.3">
      <c r="A19" s="122">
        <v>14</v>
      </c>
      <c r="B19" s="97" t="s">
        <v>29</v>
      </c>
      <c r="C19" s="97"/>
      <c r="D19" s="97"/>
      <c r="E19" s="84"/>
      <c r="F19" s="84"/>
      <c r="G19" s="71"/>
      <c r="H19" s="72"/>
      <c r="I19" s="73" t="s">
        <v>125</v>
      </c>
      <c r="J19" s="73" t="s">
        <v>31</v>
      </c>
      <c r="K19" s="79" t="s">
        <v>31</v>
      </c>
      <c r="L19" s="126">
        <v>1450000</v>
      </c>
      <c r="M19" s="126">
        <v>0</v>
      </c>
      <c r="N19" s="71">
        <f t="shared" si="2"/>
        <v>-1450000</v>
      </c>
      <c r="O19" s="72">
        <f t="shared" si="3"/>
        <v>-100</v>
      </c>
    </row>
    <row r="20" spans="1:15" ht="16.5" customHeight="1" x14ac:dyDescent="0.3">
      <c r="A20" s="122">
        <v>15</v>
      </c>
      <c r="B20" s="97" t="s">
        <v>29</v>
      </c>
      <c r="C20" s="97"/>
      <c r="D20" s="97"/>
      <c r="E20" s="84"/>
      <c r="F20" s="84"/>
      <c r="G20" s="71"/>
      <c r="H20" s="72"/>
      <c r="I20" s="78"/>
      <c r="J20" s="78"/>
      <c r="K20" s="79" t="s">
        <v>126</v>
      </c>
      <c r="L20" s="126">
        <v>8750000</v>
      </c>
      <c r="M20" s="126">
        <v>3773780</v>
      </c>
      <c r="N20" s="71">
        <f t="shared" si="2"/>
        <v>-4976220</v>
      </c>
      <c r="O20" s="72">
        <f t="shared" si="3"/>
        <v>-56.871085714285719</v>
      </c>
    </row>
    <row r="21" spans="1:15" ht="16.5" customHeight="1" x14ac:dyDescent="0.3">
      <c r="A21" s="122">
        <v>16</v>
      </c>
      <c r="B21" s="97" t="s">
        <v>29</v>
      </c>
      <c r="C21" s="97"/>
      <c r="D21" s="97"/>
      <c r="E21" s="84"/>
      <c r="F21" s="84"/>
      <c r="G21" s="71"/>
      <c r="H21" s="72"/>
      <c r="I21" s="82"/>
      <c r="J21" s="82"/>
      <c r="K21" s="79" t="s">
        <v>206</v>
      </c>
      <c r="L21" s="126">
        <v>9105000</v>
      </c>
      <c r="M21" s="126">
        <v>413000</v>
      </c>
      <c r="N21" s="71">
        <f t="shared" si="2"/>
        <v>-8692000</v>
      </c>
      <c r="O21" s="72">
        <f t="shared" si="3"/>
        <v>-95.464030752333883</v>
      </c>
    </row>
    <row r="22" spans="1:15" ht="16.5" customHeight="1" x14ac:dyDescent="0.3">
      <c r="A22" s="122">
        <v>17</v>
      </c>
      <c r="B22" s="97" t="s">
        <v>29</v>
      </c>
      <c r="C22" s="97"/>
      <c r="D22" s="97"/>
      <c r="E22" s="84"/>
      <c r="F22" s="84"/>
      <c r="G22" s="71"/>
      <c r="H22" s="72"/>
      <c r="I22" s="73" t="s">
        <v>33</v>
      </c>
      <c r="J22" s="79" t="s">
        <v>26</v>
      </c>
      <c r="K22" s="79" t="s">
        <v>127</v>
      </c>
      <c r="L22" s="126">
        <v>1776000</v>
      </c>
      <c r="M22" s="126">
        <v>2160140</v>
      </c>
      <c r="N22" s="71">
        <f t="shared" si="2"/>
        <v>384140</v>
      </c>
      <c r="O22" s="72">
        <f t="shared" si="3"/>
        <v>21.629504504504503</v>
      </c>
    </row>
    <row r="23" spans="1:15" ht="16.5" customHeight="1" x14ac:dyDescent="0.3">
      <c r="A23" s="122">
        <v>18</v>
      </c>
      <c r="B23" s="97" t="s">
        <v>29</v>
      </c>
      <c r="C23" s="97"/>
      <c r="D23" s="97"/>
      <c r="E23" s="84"/>
      <c r="F23" s="84"/>
      <c r="G23" s="71"/>
      <c r="H23" s="72"/>
      <c r="I23" s="78"/>
      <c r="J23" s="73" t="s">
        <v>33</v>
      </c>
      <c r="K23" s="79" t="s">
        <v>128</v>
      </c>
      <c r="L23" s="126">
        <v>7896330</v>
      </c>
      <c r="M23" s="126">
        <v>7233580</v>
      </c>
      <c r="N23" s="71">
        <f t="shared" si="2"/>
        <v>-662750</v>
      </c>
      <c r="O23" s="72">
        <f t="shared" si="3"/>
        <v>-8.3931395977625041</v>
      </c>
    </row>
    <row r="24" spans="1:15" ht="16.5" customHeight="1" x14ac:dyDescent="0.3">
      <c r="A24" s="122">
        <v>19</v>
      </c>
      <c r="B24" s="97" t="s">
        <v>29</v>
      </c>
      <c r="C24" s="97"/>
      <c r="D24" s="97"/>
      <c r="E24" s="84"/>
      <c r="F24" s="84"/>
      <c r="G24" s="71"/>
      <c r="H24" s="72"/>
      <c r="I24" s="78"/>
      <c r="J24" s="78"/>
      <c r="K24" s="79" t="s">
        <v>187</v>
      </c>
      <c r="L24" s="126">
        <v>2900000</v>
      </c>
      <c r="M24" s="126">
        <v>1276810</v>
      </c>
      <c r="N24" s="71">
        <f t="shared" si="2"/>
        <v>-1623190</v>
      </c>
      <c r="O24" s="72">
        <f t="shared" si="3"/>
        <v>-55.972068965517238</v>
      </c>
    </row>
    <row r="25" spans="1:15" ht="16.5" customHeight="1" x14ac:dyDescent="0.3">
      <c r="A25" s="122">
        <v>20</v>
      </c>
      <c r="B25" s="97" t="s">
        <v>29</v>
      </c>
      <c r="C25" s="97"/>
      <c r="D25" s="97"/>
      <c r="E25" s="84"/>
      <c r="F25" s="84"/>
      <c r="G25" s="71"/>
      <c r="H25" s="72"/>
      <c r="I25" s="78"/>
      <c r="J25" s="78"/>
      <c r="K25" s="79" t="s">
        <v>207</v>
      </c>
      <c r="L25" s="126">
        <v>460000</v>
      </c>
      <c r="M25" s="126">
        <v>0</v>
      </c>
      <c r="N25" s="71">
        <f t="shared" si="2"/>
        <v>-460000</v>
      </c>
      <c r="O25" s="72">
        <f t="shared" si="3"/>
        <v>-100</v>
      </c>
    </row>
    <row r="26" spans="1:15" ht="16.5" customHeight="1" x14ac:dyDescent="0.3">
      <c r="A26" s="122">
        <v>21</v>
      </c>
      <c r="B26" s="97" t="s">
        <v>29</v>
      </c>
      <c r="C26" s="97"/>
      <c r="D26" s="97"/>
      <c r="E26" s="84"/>
      <c r="F26" s="84"/>
      <c r="G26" s="71"/>
      <c r="H26" s="72"/>
      <c r="I26" s="82"/>
      <c r="J26" s="82"/>
      <c r="K26" s="79" t="s">
        <v>208</v>
      </c>
      <c r="L26" s="126">
        <v>8148000</v>
      </c>
      <c r="M26" s="126">
        <v>7938530</v>
      </c>
      <c r="N26" s="71">
        <f t="shared" si="2"/>
        <v>-209470</v>
      </c>
      <c r="O26" s="72">
        <f t="shared" si="3"/>
        <v>-2.5708149239077072</v>
      </c>
    </row>
    <row r="27" spans="1:15" ht="16.5" customHeight="1" x14ac:dyDescent="0.3">
      <c r="A27" s="122">
        <v>22</v>
      </c>
      <c r="B27" s="97" t="s">
        <v>29</v>
      </c>
      <c r="C27" s="97"/>
      <c r="D27" s="97"/>
      <c r="E27" s="84"/>
      <c r="F27" s="84"/>
      <c r="G27" s="71"/>
      <c r="H27" s="72"/>
      <c r="I27" s="79" t="s">
        <v>36</v>
      </c>
      <c r="J27" s="79" t="s">
        <v>36</v>
      </c>
      <c r="K27" s="79" t="s">
        <v>36</v>
      </c>
      <c r="L27" s="126">
        <v>12610</v>
      </c>
      <c r="M27" s="126">
        <v>7520</v>
      </c>
      <c r="N27" s="71">
        <f t="shared" si="2"/>
        <v>-5090</v>
      </c>
      <c r="O27" s="72">
        <f t="shared" si="3"/>
        <v>-40.364789849325931</v>
      </c>
    </row>
    <row r="28" spans="1:15" ht="16.5" customHeight="1" x14ac:dyDescent="0.3">
      <c r="A28" s="122">
        <v>23</v>
      </c>
      <c r="B28" s="97" t="s">
        <v>29</v>
      </c>
      <c r="C28" s="97"/>
      <c r="D28" s="97"/>
      <c r="E28" s="84"/>
      <c r="F28" s="84"/>
      <c r="G28" s="71"/>
      <c r="H28" s="72"/>
      <c r="I28" s="79" t="s">
        <v>37</v>
      </c>
      <c r="J28" s="79" t="s">
        <v>37</v>
      </c>
      <c r="K28" s="79" t="s">
        <v>38</v>
      </c>
      <c r="L28" s="126">
        <v>1000000</v>
      </c>
      <c r="M28" s="126">
        <v>23600000</v>
      </c>
      <c r="N28" s="71">
        <f t="shared" si="2"/>
        <v>22600000</v>
      </c>
      <c r="O28" s="72">
        <f t="shared" si="3"/>
        <v>2260</v>
      </c>
    </row>
    <row r="29" spans="1:15" ht="16.5" customHeight="1" x14ac:dyDescent="0.3">
      <c r="A29" s="127" t="s">
        <v>39</v>
      </c>
      <c r="B29" s="128"/>
      <c r="C29" s="128"/>
      <c r="D29" s="129"/>
      <c r="E29" s="130">
        <f>SUM(E6:E28)</f>
        <v>211701000</v>
      </c>
      <c r="F29" s="130">
        <f>SUM(F6:F28)</f>
        <v>215539000</v>
      </c>
      <c r="G29" s="71">
        <f t="shared" si="0"/>
        <v>3838000</v>
      </c>
      <c r="H29" s="72">
        <f t="shared" si="1"/>
        <v>1.812934279951441</v>
      </c>
      <c r="I29" s="127" t="s">
        <v>39</v>
      </c>
      <c r="J29" s="128"/>
      <c r="K29" s="129"/>
      <c r="L29" s="130">
        <v>211701000</v>
      </c>
      <c r="M29" s="130">
        <v>215539000</v>
      </c>
      <c r="N29" s="71">
        <f t="shared" si="2"/>
        <v>3838000</v>
      </c>
      <c r="O29" s="72">
        <f t="shared" si="3"/>
        <v>1.812934279951441</v>
      </c>
    </row>
  </sheetData>
  <mergeCells count="30">
    <mergeCell ref="I19:I21"/>
    <mergeCell ref="J19:J21"/>
    <mergeCell ref="I22:I26"/>
    <mergeCell ref="J23:J26"/>
    <mergeCell ref="A29:D29"/>
    <mergeCell ref="I29:K29"/>
    <mergeCell ref="B7:B10"/>
    <mergeCell ref="C7:C10"/>
    <mergeCell ref="J11:J13"/>
    <mergeCell ref="B14:B16"/>
    <mergeCell ref="C14:C16"/>
    <mergeCell ref="J14:J18"/>
    <mergeCell ref="B17:B18"/>
    <mergeCell ref="C17:C18"/>
    <mergeCell ref="J4:J5"/>
    <mergeCell ref="K4:K5"/>
    <mergeCell ref="L4:M4"/>
    <mergeCell ref="N4:O4"/>
    <mergeCell ref="I6:I18"/>
    <mergeCell ref="J6:J10"/>
    <mergeCell ref="A1:O1"/>
    <mergeCell ref="A3:A5"/>
    <mergeCell ref="B3:H3"/>
    <mergeCell ref="I3:O3"/>
    <mergeCell ref="B4:B5"/>
    <mergeCell ref="C4:C5"/>
    <mergeCell ref="D4:D5"/>
    <mergeCell ref="E4:F4"/>
    <mergeCell ref="G4:H4"/>
    <mergeCell ref="I4:I5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6.5" x14ac:dyDescent="0.3"/>
  <cols>
    <col min="1" max="3" width="7.25" customWidth="1"/>
    <col min="4" max="6" width="11.25" customWidth="1"/>
    <col min="7" max="7" width="35.625" customWidth="1"/>
  </cols>
  <sheetData>
    <row r="1" spans="1:7" x14ac:dyDescent="0.3">
      <c r="A1" s="7" t="s">
        <v>209</v>
      </c>
    </row>
    <row r="2" spans="1:7" x14ac:dyDescent="0.3">
      <c r="A2" s="131" t="s">
        <v>42</v>
      </c>
      <c r="B2" s="132"/>
      <c r="C2" s="133"/>
      <c r="D2" s="131" t="s">
        <v>6</v>
      </c>
      <c r="E2" s="133"/>
      <c r="F2" s="134" t="s">
        <v>43</v>
      </c>
      <c r="G2" s="134" t="s">
        <v>44</v>
      </c>
    </row>
    <row r="3" spans="1:7" x14ac:dyDescent="0.3">
      <c r="A3" s="135" t="s">
        <v>3</v>
      </c>
      <c r="B3" s="135" t="s">
        <v>4</v>
      </c>
      <c r="C3" s="135" t="s">
        <v>5</v>
      </c>
      <c r="D3" s="135" t="s">
        <v>45</v>
      </c>
      <c r="E3" s="135" t="s">
        <v>46</v>
      </c>
      <c r="F3" s="136"/>
      <c r="G3" s="136"/>
    </row>
    <row r="4" spans="1:7" ht="159.75" customHeight="1" x14ac:dyDescent="0.3">
      <c r="A4" s="29" t="s">
        <v>101</v>
      </c>
      <c r="B4" s="29" t="s">
        <v>101</v>
      </c>
      <c r="C4" s="29" t="s">
        <v>133</v>
      </c>
      <c r="D4" s="19">
        <v>14880000</v>
      </c>
      <c r="E4" s="19">
        <v>13665000</v>
      </c>
      <c r="F4" s="20">
        <f>E4-D4</f>
        <v>-1215000</v>
      </c>
      <c r="G4" s="137" t="s">
        <v>210</v>
      </c>
    </row>
    <row r="5" spans="1:7" ht="22.5" x14ac:dyDescent="0.3">
      <c r="A5" s="30" t="s">
        <v>135</v>
      </c>
      <c r="B5" s="30" t="s">
        <v>135</v>
      </c>
      <c r="C5" s="30" t="s">
        <v>135</v>
      </c>
      <c r="D5" s="22">
        <v>7486000</v>
      </c>
      <c r="E5" s="22">
        <v>7486000</v>
      </c>
      <c r="F5" s="20">
        <f t="shared" ref="F5:F17" si="0">E5-D5</f>
        <v>0</v>
      </c>
      <c r="G5" s="23" t="s">
        <v>211</v>
      </c>
    </row>
    <row r="6" spans="1:7" ht="22.5" x14ac:dyDescent="0.3">
      <c r="A6" s="30" t="s">
        <v>135</v>
      </c>
      <c r="B6" s="30" t="s">
        <v>135</v>
      </c>
      <c r="C6" s="30" t="s">
        <v>135</v>
      </c>
      <c r="D6" s="22">
        <v>149542000</v>
      </c>
      <c r="E6" s="22">
        <v>153493430</v>
      </c>
      <c r="F6" s="20">
        <f t="shared" si="0"/>
        <v>3951430</v>
      </c>
      <c r="G6" s="23" t="s">
        <v>212</v>
      </c>
    </row>
    <row r="7" spans="1:7" ht="63.75" customHeight="1" x14ac:dyDescent="0.3">
      <c r="A7" s="30" t="s">
        <v>135</v>
      </c>
      <c r="B7" s="30" t="s">
        <v>135</v>
      </c>
      <c r="C7" s="30" t="s">
        <v>139</v>
      </c>
      <c r="D7" s="22">
        <v>2400000</v>
      </c>
      <c r="E7" s="22">
        <v>2400000</v>
      </c>
      <c r="F7" s="20">
        <f t="shared" si="0"/>
        <v>0</v>
      </c>
      <c r="G7" s="23" t="s">
        <v>213</v>
      </c>
    </row>
    <row r="8" spans="1:7" ht="57.75" customHeight="1" x14ac:dyDescent="0.3">
      <c r="A8" s="30" t="s">
        <v>135</v>
      </c>
      <c r="B8" s="30" t="s">
        <v>135</v>
      </c>
      <c r="C8" s="30" t="s">
        <v>139</v>
      </c>
      <c r="D8" s="22">
        <v>2400000</v>
      </c>
      <c r="E8" s="22">
        <v>2400000</v>
      </c>
      <c r="F8" s="20">
        <f t="shared" si="0"/>
        <v>0</v>
      </c>
      <c r="G8" s="23" t="s">
        <v>214</v>
      </c>
    </row>
    <row r="9" spans="1:7" ht="22.5" x14ac:dyDescent="0.3">
      <c r="A9" s="30" t="s">
        <v>142</v>
      </c>
      <c r="B9" s="30" t="s">
        <v>142</v>
      </c>
      <c r="C9" s="30" t="s">
        <v>143</v>
      </c>
      <c r="D9" s="22">
        <v>1200000</v>
      </c>
      <c r="E9" s="22">
        <v>1200000</v>
      </c>
      <c r="F9" s="20">
        <f t="shared" si="0"/>
        <v>0</v>
      </c>
      <c r="G9" s="23" t="s">
        <v>215</v>
      </c>
    </row>
    <row r="10" spans="1:7" ht="79.5" customHeight="1" x14ac:dyDescent="0.3">
      <c r="A10" s="30" t="s">
        <v>142</v>
      </c>
      <c r="B10" s="30" t="s">
        <v>142</v>
      </c>
      <c r="C10" s="30" t="s">
        <v>145</v>
      </c>
      <c r="D10" s="22">
        <v>900000</v>
      </c>
      <c r="E10" s="22">
        <v>2000000</v>
      </c>
      <c r="F10" s="20">
        <f t="shared" si="0"/>
        <v>1100000</v>
      </c>
      <c r="G10" s="23" t="s">
        <v>216</v>
      </c>
    </row>
    <row r="11" spans="1:7" ht="33.75" x14ac:dyDescent="0.3">
      <c r="A11" s="30" t="s">
        <v>116</v>
      </c>
      <c r="B11" s="30" t="s">
        <v>116</v>
      </c>
      <c r="C11" s="30" t="s">
        <v>203</v>
      </c>
      <c r="D11" s="22">
        <v>1000000</v>
      </c>
      <c r="E11" s="22">
        <v>1000000</v>
      </c>
      <c r="F11" s="20">
        <f t="shared" si="0"/>
        <v>0</v>
      </c>
      <c r="G11" s="23" t="s">
        <v>217</v>
      </c>
    </row>
    <row r="12" spans="1:7" ht="33.75" x14ac:dyDescent="0.3">
      <c r="A12" s="30" t="s">
        <v>21</v>
      </c>
      <c r="B12" s="30" t="s">
        <v>21</v>
      </c>
      <c r="C12" s="30" t="s">
        <v>118</v>
      </c>
      <c r="D12" s="22">
        <v>21082827</v>
      </c>
      <c r="E12" s="22">
        <v>21082827</v>
      </c>
      <c r="F12" s="20">
        <f t="shared" si="0"/>
        <v>0</v>
      </c>
      <c r="G12" s="23" t="s">
        <v>218</v>
      </c>
    </row>
    <row r="13" spans="1:7" ht="33.75" x14ac:dyDescent="0.3">
      <c r="A13" s="30" t="s">
        <v>21</v>
      </c>
      <c r="B13" s="30" t="s">
        <v>21</v>
      </c>
      <c r="C13" s="30" t="s">
        <v>119</v>
      </c>
      <c r="D13" s="22">
        <v>197902</v>
      </c>
      <c r="E13" s="22">
        <v>197902</v>
      </c>
      <c r="F13" s="20">
        <f t="shared" si="0"/>
        <v>0</v>
      </c>
      <c r="G13" s="23" t="s">
        <v>219</v>
      </c>
    </row>
    <row r="14" spans="1:7" ht="33.75" x14ac:dyDescent="0.3">
      <c r="A14" s="30" t="s">
        <v>21</v>
      </c>
      <c r="B14" s="30" t="s">
        <v>21</v>
      </c>
      <c r="C14" s="30" t="s">
        <v>22</v>
      </c>
      <c r="D14" s="22">
        <v>8674751</v>
      </c>
      <c r="E14" s="22">
        <v>8674751</v>
      </c>
      <c r="F14" s="20">
        <f t="shared" si="0"/>
        <v>0</v>
      </c>
      <c r="G14" s="23" t="s">
        <v>220</v>
      </c>
    </row>
    <row r="15" spans="1:7" ht="33.75" x14ac:dyDescent="0.3">
      <c r="A15" s="30" t="s">
        <v>24</v>
      </c>
      <c r="B15" s="30" t="s">
        <v>24</v>
      </c>
      <c r="C15" s="30" t="s">
        <v>25</v>
      </c>
      <c r="D15" s="22">
        <v>17520</v>
      </c>
      <c r="E15" s="22">
        <v>19090</v>
      </c>
      <c r="F15" s="20">
        <f t="shared" si="0"/>
        <v>1570</v>
      </c>
      <c r="G15" s="23" t="s">
        <v>221</v>
      </c>
    </row>
    <row r="16" spans="1:7" ht="33.75" x14ac:dyDescent="0.3">
      <c r="A16" s="30" t="s">
        <v>24</v>
      </c>
      <c r="B16" s="30" t="s">
        <v>24</v>
      </c>
      <c r="C16" s="30" t="s">
        <v>123</v>
      </c>
      <c r="D16" s="22">
        <v>1920000</v>
      </c>
      <c r="E16" s="22">
        <v>1920000</v>
      </c>
      <c r="F16" s="20">
        <f t="shared" si="0"/>
        <v>0</v>
      </c>
      <c r="G16" s="23" t="s">
        <v>222</v>
      </c>
    </row>
    <row r="17" spans="1:7" ht="22.5" customHeight="1" x14ac:dyDescent="0.3">
      <c r="A17" s="62" t="s">
        <v>39</v>
      </c>
      <c r="B17" s="63"/>
      <c r="C17" s="64"/>
      <c r="D17" s="85">
        <f>SUM(D4:D16)</f>
        <v>211701000</v>
      </c>
      <c r="E17" s="85">
        <f>SUM(E4:E16)</f>
        <v>215539000</v>
      </c>
      <c r="F17" s="20">
        <f t="shared" si="0"/>
        <v>3838000</v>
      </c>
      <c r="G17" s="138"/>
    </row>
  </sheetData>
  <mergeCells count="5">
    <mergeCell ref="A2:C2"/>
    <mergeCell ref="D2:E2"/>
    <mergeCell ref="F2:F3"/>
    <mergeCell ref="G2:G3"/>
    <mergeCell ref="A17:C17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6.5" x14ac:dyDescent="0.3"/>
  <cols>
    <col min="1" max="3" width="7.5" customWidth="1"/>
    <col min="4" max="6" width="11" customWidth="1"/>
    <col min="7" max="7" width="35.625" customWidth="1"/>
  </cols>
  <sheetData>
    <row r="1" spans="1:7" x14ac:dyDescent="0.3">
      <c r="A1" s="25" t="s">
        <v>223</v>
      </c>
    </row>
    <row r="2" spans="1:7" x14ac:dyDescent="0.3">
      <c r="A2" s="139" t="s">
        <v>42</v>
      </c>
      <c r="B2" s="140"/>
      <c r="C2" s="141"/>
      <c r="D2" s="139" t="s">
        <v>6</v>
      </c>
      <c r="E2" s="141"/>
      <c r="F2" s="142" t="s">
        <v>43</v>
      </c>
      <c r="G2" s="142" t="s">
        <v>44</v>
      </c>
    </row>
    <row r="3" spans="1:7" x14ac:dyDescent="0.3">
      <c r="A3" s="143" t="s">
        <v>3</v>
      </c>
      <c r="B3" s="143" t="s">
        <v>4</v>
      </c>
      <c r="C3" s="143" t="s">
        <v>5</v>
      </c>
      <c r="D3" s="143" t="s">
        <v>45</v>
      </c>
      <c r="E3" s="143" t="s">
        <v>46</v>
      </c>
      <c r="F3" s="144"/>
      <c r="G3" s="144"/>
    </row>
    <row r="4" spans="1:7" ht="240.75" customHeight="1" x14ac:dyDescent="0.3">
      <c r="A4" s="29" t="s">
        <v>14</v>
      </c>
      <c r="B4" s="29" t="s">
        <v>15</v>
      </c>
      <c r="C4" s="29" t="s">
        <v>16</v>
      </c>
      <c r="D4" s="19">
        <v>106523340</v>
      </c>
      <c r="E4" s="19">
        <v>109880000</v>
      </c>
      <c r="F4" s="20">
        <f>E4-D4</f>
        <v>3356660</v>
      </c>
      <c r="G4" s="137" t="s">
        <v>224</v>
      </c>
    </row>
    <row r="5" spans="1:7" ht="165" customHeight="1" x14ac:dyDescent="0.3">
      <c r="A5" s="30" t="s">
        <v>14</v>
      </c>
      <c r="B5" s="30" t="s">
        <v>15</v>
      </c>
      <c r="C5" s="30" t="s">
        <v>17</v>
      </c>
      <c r="D5" s="22">
        <v>11036400</v>
      </c>
      <c r="E5" s="22">
        <v>10946400</v>
      </c>
      <c r="F5" s="20">
        <f t="shared" ref="F5:F35" si="0">E5-D5</f>
        <v>-90000</v>
      </c>
      <c r="G5" s="24" t="s">
        <v>225</v>
      </c>
    </row>
    <row r="6" spans="1:7" ht="22.5" x14ac:dyDescent="0.3">
      <c r="A6" s="30" t="s">
        <v>14</v>
      </c>
      <c r="B6" s="30" t="s">
        <v>15</v>
      </c>
      <c r="C6" s="30" t="s">
        <v>17</v>
      </c>
      <c r="D6" s="22">
        <v>2400000</v>
      </c>
      <c r="E6" s="22">
        <v>2400000</v>
      </c>
      <c r="F6" s="20">
        <f t="shared" si="0"/>
        <v>0</v>
      </c>
      <c r="G6" s="23" t="s">
        <v>226</v>
      </c>
    </row>
    <row r="7" spans="1:7" ht="22.5" x14ac:dyDescent="0.3">
      <c r="A7" s="30" t="s">
        <v>14</v>
      </c>
      <c r="B7" s="30" t="s">
        <v>15</v>
      </c>
      <c r="C7" s="30" t="s">
        <v>17</v>
      </c>
      <c r="D7" s="22">
        <v>2400000</v>
      </c>
      <c r="E7" s="22">
        <v>2400000</v>
      </c>
      <c r="F7" s="20">
        <f t="shared" si="0"/>
        <v>0</v>
      </c>
      <c r="G7" s="23" t="s">
        <v>227</v>
      </c>
    </row>
    <row r="8" spans="1:7" ht="135" x14ac:dyDescent="0.3">
      <c r="A8" s="30" t="s">
        <v>14</v>
      </c>
      <c r="B8" s="30" t="s">
        <v>15</v>
      </c>
      <c r="C8" s="30" t="s">
        <v>17</v>
      </c>
      <c r="D8" s="22">
        <v>9539580</v>
      </c>
      <c r="E8" s="22">
        <v>9463620</v>
      </c>
      <c r="F8" s="20">
        <f t="shared" si="0"/>
        <v>-75960</v>
      </c>
      <c r="G8" s="24" t="s">
        <v>228</v>
      </c>
    </row>
    <row r="9" spans="1:7" ht="33.75" x14ac:dyDescent="0.3">
      <c r="A9" s="30" t="s">
        <v>14</v>
      </c>
      <c r="B9" s="30" t="s">
        <v>15</v>
      </c>
      <c r="C9" s="30" t="s">
        <v>17</v>
      </c>
      <c r="D9" s="22">
        <v>600000</v>
      </c>
      <c r="E9" s="22">
        <v>600000</v>
      </c>
      <c r="F9" s="20">
        <f t="shared" si="0"/>
        <v>0</v>
      </c>
      <c r="G9" s="23" t="s">
        <v>229</v>
      </c>
    </row>
    <row r="10" spans="1:7" ht="67.5" x14ac:dyDescent="0.3">
      <c r="A10" s="30" t="s">
        <v>14</v>
      </c>
      <c r="B10" s="30" t="s">
        <v>15</v>
      </c>
      <c r="C10" s="30" t="s">
        <v>17</v>
      </c>
      <c r="D10" s="22">
        <v>760000</v>
      </c>
      <c r="E10" s="22">
        <v>680000</v>
      </c>
      <c r="F10" s="20">
        <f t="shared" si="0"/>
        <v>-80000</v>
      </c>
      <c r="G10" s="23" t="s">
        <v>230</v>
      </c>
    </row>
    <row r="11" spans="1:7" ht="93" customHeight="1" x14ac:dyDescent="0.3">
      <c r="A11" s="30" t="s">
        <v>14</v>
      </c>
      <c r="B11" s="30" t="s">
        <v>15</v>
      </c>
      <c r="C11" s="30" t="s">
        <v>231</v>
      </c>
      <c r="D11" s="22">
        <v>10549910</v>
      </c>
      <c r="E11" s="22">
        <v>11364380</v>
      </c>
      <c r="F11" s="20">
        <f t="shared" si="0"/>
        <v>814470</v>
      </c>
      <c r="G11" s="23" t="s">
        <v>232</v>
      </c>
    </row>
    <row r="12" spans="1:7" ht="198.75" customHeight="1" x14ac:dyDescent="0.3">
      <c r="A12" s="30" t="s">
        <v>14</v>
      </c>
      <c r="B12" s="30" t="s">
        <v>15</v>
      </c>
      <c r="C12" s="30" t="s">
        <v>166</v>
      </c>
      <c r="D12" s="22">
        <v>5539500</v>
      </c>
      <c r="E12" s="22">
        <v>5542050</v>
      </c>
      <c r="F12" s="20">
        <f t="shared" si="0"/>
        <v>2550</v>
      </c>
      <c r="G12" s="24" t="s">
        <v>233</v>
      </c>
    </row>
    <row r="13" spans="1:7" ht="146.25" x14ac:dyDescent="0.3">
      <c r="A13" s="30" t="s">
        <v>14</v>
      </c>
      <c r="B13" s="30" t="s">
        <v>15</v>
      </c>
      <c r="C13" s="30" t="s">
        <v>166</v>
      </c>
      <c r="D13" s="22">
        <v>3934050</v>
      </c>
      <c r="E13" s="22">
        <v>3957490</v>
      </c>
      <c r="F13" s="20">
        <f t="shared" si="0"/>
        <v>23440</v>
      </c>
      <c r="G13" s="24" t="s">
        <v>234</v>
      </c>
    </row>
    <row r="14" spans="1:7" ht="123.75" x14ac:dyDescent="0.3">
      <c r="A14" s="30" t="s">
        <v>14</v>
      </c>
      <c r="B14" s="30" t="s">
        <v>15</v>
      </c>
      <c r="C14" s="30" t="s">
        <v>166</v>
      </c>
      <c r="D14" s="22">
        <v>257460</v>
      </c>
      <c r="E14" s="22">
        <v>258980</v>
      </c>
      <c r="F14" s="20">
        <f t="shared" si="0"/>
        <v>1520</v>
      </c>
      <c r="G14" s="24" t="s">
        <v>235</v>
      </c>
    </row>
    <row r="15" spans="1:7" ht="78.75" x14ac:dyDescent="0.3">
      <c r="A15" s="30" t="s">
        <v>14</v>
      </c>
      <c r="B15" s="30" t="s">
        <v>15</v>
      </c>
      <c r="C15" s="30" t="s">
        <v>166</v>
      </c>
      <c r="D15" s="22">
        <v>787830</v>
      </c>
      <c r="E15" s="22">
        <v>787130</v>
      </c>
      <c r="F15" s="20">
        <f t="shared" si="0"/>
        <v>-700</v>
      </c>
      <c r="G15" s="23" t="s">
        <v>236</v>
      </c>
    </row>
    <row r="16" spans="1:7" ht="67.5" x14ac:dyDescent="0.3">
      <c r="A16" s="30" t="s">
        <v>14</v>
      </c>
      <c r="B16" s="30" t="s">
        <v>15</v>
      </c>
      <c r="C16" s="30" t="s">
        <v>166</v>
      </c>
      <c r="D16" s="22">
        <v>668990</v>
      </c>
      <c r="E16" s="22">
        <v>668440</v>
      </c>
      <c r="F16" s="20">
        <f t="shared" si="0"/>
        <v>-550</v>
      </c>
      <c r="G16" s="23" t="s">
        <v>237</v>
      </c>
    </row>
    <row r="17" spans="1:7" ht="123.75" x14ac:dyDescent="0.3">
      <c r="A17" s="30" t="s">
        <v>14</v>
      </c>
      <c r="B17" s="30" t="s">
        <v>15</v>
      </c>
      <c r="C17" s="30" t="s">
        <v>238</v>
      </c>
      <c r="D17" s="22">
        <v>1260000</v>
      </c>
      <c r="E17" s="22">
        <v>1270200</v>
      </c>
      <c r="F17" s="20">
        <f t="shared" si="0"/>
        <v>10200</v>
      </c>
      <c r="G17" s="24" t="s">
        <v>239</v>
      </c>
    </row>
    <row r="18" spans="1:7" ht="56.25" x14ac:dyDescent="0.3">
      <c r="A18" s="30" t="s">
        <v>14</v>
      </c>
      <c r="B18" s="30" t="s">
        <v>240</v>
      </c>
      <c r="C18" s="30" t="s">
        <v>241</v>
      </c>
      <c r="D18" s="22">
        <v>1000000</v>
      </c>
      <c r="E18" s="22">
        <v>100000</v>
      </c>
      <c r="F18" s="20">
        <f t="shared" si="0"/>
        <v>-900000</v>
      </c>
      <c r="G18" s="23" t="s">
        <v>242</v>
      </c>
    </row>
    <row r="19" spans="1:7" ht="22.5" x14ac:dyDescent="0.3">
      <c r="A19" s="30" t="s">
        <v>14</v>
      </c>
      <c r="B19" s="30" t="s">
        <v>243</v>
      </c>
      <c r="C19" s="30" t="s">
        <v>244</v>
      </c>
      <c r="D19" s="22">
        <v>1200000</v>
      </c>
      <c r="E19" s="22">
        <v>1200000</v>
      </c>
      <c r="F19" s="20">
        <f t="shared" si="0"/>
        <v>0</v>
      </c>
      <c r="G19" s="23" t="s">
        <v>245</v>
      </c>
    </row>
    <row r="20" spans="1:7" ht="67.5" x14ac:dyDescent="0.3">
      <c r="A20" s="30" t="s">
        <v>14</v>
      </c>
      <c r="B20" s="30" t="s">
        <v>243</v>
      </c>
      <c r="C20" s="30" t="s">
        <v>23</v>
      </c>
      <c r="D20" s="22">
        <v>1244000</v>
      </c>
      <c r="E20" s="22">
        <v>476000</v>
      </c>
      <c r="F20" s="20">
        <f t="shared" si="0"/>
        <v>-768000</v>
      </c>
      <c r="G20" s="23" t="s">
        <v>246</v>
      </c>
    </row>
    <row r="21" spans="1:7" x14ac:dyDescent="0.3">
      <c r="A21" s="30" t="s">
        <v>14</v>
      </c>
      <c r="B21" s="30" t="s">
        <v>26</v>
      </c>
      <c r="C21" s="30" t="s">
        <v>27</v>
      </c>
      <c r="D21" s="22">
        <v>1000000</v>
      </c>
      <c r="E21" s="22">
        <v>809680</v>
      </c>
      <c r="F21" s="20">
        <f t="shared" si="0"/>
        <v>-190320</v>
      </c>
      <c r="G21" s="23" t="s">
        <v>247</v>
      </c>
    </row>
    <row r="22" spans="1:7" ht="123.75" x14ac:dyDescent="0.3">
      <c r="A22" s="30" t="s">
        <v>14</v>
      </c>
      <c r="B22" s="30" t="s">
        <v>26</v>
      </c>
      <c r="C22" s="30" t="s">
        <v>28</v>
      </c>
      <c r="D22" s="22">
        <v>2387000</v>
      </c>
      <c r="E22" s="22">
        <v>2133500</v>
      </c>
      <c r="F22" s="20">
        <f t="shared" si="0"/>
        <v>-253500</v>
      </c>
      <c r="G22" s="24" t="s">
        <v>248</v>
      </c>
    </row>
    <row r="23" spans="1:7" ht="135" x14ac:dyDescent="0.3">
      <c r="A23" s="30" t="s">
        <v>14</v>
      </c>
      <c r="B23" s="30" t="s">
        <v>26</v>
      </c>
      <c r="C23" s="30" t="s">
        <v>30</v>
      </c>
      <c r="D23" s="22">
        <v>3255000</v>
      </c>
      <c r="E23" s="22">
        <v>2889780</v>
      </c>
      <c r="F23" s="20">
        <f t="shared" si="0"/>
        <v>-365220</v>
      </c>
      <c r="G23" s="24" t="s">
        <v>249</v>
      </c>
    </row>
    <row r="24" spans="1:7" ht="78.75" x14ac:dyDescent="0.3">
      <c r="A24" s="30" t="s">
        <v>14</v>
      </c>
      <c r="B24" s="30" t="s">
        <v>26</v>
      </c>
      <c r="C24" s="30" t="s">
        <v>250</v>
      </c>
      <c r="D24" s="22">
        <v>680000</v>
      </c>
      <c r="E24" s="22">
        <v>538790</v>
      </c>
      <c r="F24" s="20">
        <f t="shared" si="0"/>
        <v>-141210</v>
      </c>
      <c r="G24" s="23" t="s">
        <v>251</v>
      </c>
    </row>
    <row r="25" spans="1:7" ht="112.5" x14ac:dyDescent="0.3">
      <c r="A25" s="30" t="s">
        <v>14</v>
      </c>
      <c r="B25" s="30" t="s">
        <v>26</v>
      </c>
      <c r="C25" s="30" t="s">
        <v>252</v>
      </c>
      <c r="D25" s="22">
        <v>3180000</v>
      </c>
      <c r="E25" s="22">
        <v>769200</v>
      </c>
      <c r="F25" s="20">
        <f t="shared" si="0"/>
        <v>-2410800</v>
      </c>
      <c r="G25" s="24" t="s">
        <v>253</v>
      </c>
    </row>
    <row r="26" spans="1:7" ht="22.5" x14ac:dyDescent="0.3">
      <c r="A26" s="30" t="s">
        <v>254</v>
      </c>
      <c r="B26" s="30" t="s">
        <v>31</v>
      </c>
      <c r="C26" s="30" t="s">
        <v>31</v>
      </c>
      <c r="D26" s="22">
        <v>1450000</v>
      </c>
      <c r="E26" s="22">
        <v>0</v>
      </c>
      <c r="F26" s="20">
        <f t="shared" si="0"/>
        <v>-1450000</v>
      </c>
      <c r="G26" s="23" t="s">
        <v>255</v>
      </c>
    </row>
    <row r="27" spans="1:7" ht="67.5" x14ac:dyDescent="0.3">
      <c r="A27" s="30" t="s">
        <v>254</v>
      </c>
      <c r="B27" s="30" t="s">
        <v>31</v>
      </c>
      <c r="C27" s="30" t="s">
        <v>256</v>
      </c>
      <c r="D27" s="22">
        <v>8750000</v>
      </c>
      <c r="E27" s="22">
        <v>3773780</v>
      </c>
      <c r="F27" s="20">
        <f t="shared" si="0"/>
        <v>-4976220</v>
      </c>
      <c r="G27" s="23" t="s">
        <v>257</v>
      </c>
    </row>
    <row r="28" spans="1:7" ht="33.75" x14ac:dyDescent="0.3">
      <c r="A28" s="30" t="s">
        <v>254</v>
      </c>
      <c r="B28" s="30" t="s">
        <v>31</v>
      </c>
      <c r="C28" s="30" t="s">
        <v>32</v>
      </c>
      <c r="D28" s="22">
        <v>9105000</v>
      </c>
      <c r="E28" s="22">
        <v>413000</v>
      </c>
      <c r="F28" s="20">
        <f t="shared" si="0"/>
        <v>-8692000</v>
      </c>
      <c r="G28" s="23" t="s">
        <v>258</v>
      </c>
    </row>
    <row r="29" spans="1:7" ht="45" x14ac:dyDescent="0.3">
      <c r="A29" s="30" t="s">
        <v>33</v>
      </c>
      <c r="B29" s="30" t="s">
        <v>26</v>
      </c>
      <c r="C29" s="30" t="s">
        <v>127</v>
      </c>
      <c r="D29" s="22">
        <v>1776000</v>
      </c>
      <c r="E29" s="22">
        <v>2160140</v>
      </c>
      <c r="F29" s="20">
        <f t="shared" si="0"/>
        <v>384140</v>
      </c>
      <c r="G29" s="23" t="s">
        <v>259</v>
      </c>
    </row>
    <row r="30" spans="1:7" ht="191.25" x14ac:dyDescent="0.3">
      <c r="A30" s="30" t="s">
        <v>33</v>
      </c>
      <c r="B30" s="30" t="s">
        <v>33</v>
      </c>
      <c r="C30" s="30" t="s">
        <v>260</v>
      </c>
      <c r="D30" s="22">
        <v>7896330</v>
      </c>
      <c r="E30" s="22">
        <v>7233580</v>
      </c>
      <c r="F30" s="20">
        <f t="shared" si="0"/>
        <v>-662750</v>
      </c>
      <c r="G30" s="24" t="s">
        <v>261</v>
      </c>
    </row>
    <row r="31" spans="1:7" ht="78.75" x14ac:dyDescent="0.3">
      <c r="A31" s="30" t="s">
        <v>33</v>
      </c>
      <c r="B31" s="30" t="s">
        <v>33</v>
      </c>
      <c r="C31" s="30" t="s">
        <v>187</v>
      </c>
      <c r="D31" s="22">
        <v>2900000</v>
      </c>
      <c r="E31" s="22">
        <v>1276810</v>
      </c>
      <c r="F31" s="20">
        <f t="shared" si="0"/>
        <v>-1623190</v>
      </c>
      <c r="G31" s="23" t="s">
        <v>262</v>
      </c>
    </row>
    <row r="32" spans="1:7" ht="45" x14ac:dyDescent="0.3">
      <c r="A32" s="30" t="s">
        <v>33</v>
      </c>
      <c r="B32" s="30" t="s">
        <v>33</v>
      </c>
      <c r="C32" s="30" t="s">
        <v>33</v>
      </c>
      <c r="D32" s="22">
        <v>460000</v>
      </c>
      <c r="E32" s="22">
        <v>0</v>
      </c>
      <c r="F32" s="20">
        <f t="shared" si="0"/>
        <v>-460000</v>
      </c>
      <c r="G32" s="23" t="s">
        <v>263</v>
      </c>
    </row>
    <row r="33" spans="1:7" ht="33.75" x14ac:dyDescent="0.3">
      <c r="A33" s="30" t="s">
        <v>33</v>
      </c>
      <c r="B33" s="30" t="s">
        <v>33</v>
      </c>
      <c r="C33" s="30" t="s">
        <v>33</v>
      </c>
      <c r="D33" s="22">
        <v>8148000</v>
      </c>
      <c r="E33" s="22">
        <v>7938530</v>
      </c>
      <c r="F33" s="20">
        <f t="shared" si="0"/>
        <v>-209470</v>
      </c>
      <c r="G33" s="23" t="s">
        <v>264</v>
      </c>
    </row>
    <row r="34" spans="1:7" ht="33.75" x14ac:dyDescent="0.3">
      <c r="A34" s="30" t="s">
        <v>36</v>
      </c>
      <c r="B34" s="30" t="s">
        <v>36</v>
      </c>
      <c r="C34" s="30" t="s">
        <v>36</v>
      </c>
      <c r="D34" s="22">
        <v>12610</v>
      </c>
      <c r="E34" s="22">
        <v>7520</v>
      </c>
      <c r="F34" s="20">
        <f t="shared" si="0"/>
        <v>-5090</v>
      </c>
      <c r="G34" s="23" t="s">
        <v>265</v>
      </c>
    </row>
    <row r="35" spans="1:7" ht="33.75" x14ac:dyDescent="0.3">
      <c r="A35" s="30" t="s">
        <v>37</v>
      </c>
      <c r="B35" s="30" t="s">
        <v>37</v>
      </c>
      <c r="C35" s="30" t="s">
        <v>38</v>
      </c>
      <c r="D35" s="22">
        <v>1000000</v>
      </c>
      <c r="E35" s="22">
        <v>23600000</v>
      </c>
      <c r="F35" s="20">
        <f t="shared" si="0"/>
        <v>22600000</v>
      </c>
      <c r="G35" s="23" t="s">
        <v>266</v>
      </c>
    </row>
    <row r="36" spans="1:7" ht="22.5" customHeight="1" x14ac:dyDescent="0.3">
      <c r="A36" s="62" t="s">
        <v>39</v>
      </c>
      <c r="B36" s="63"/>
      <c r="C36" s="64"/>
      <c r="D36" s="85">
        <v>211701000</v>
      </c>
      <c r="E36" s="85">
        <v>215539000</v>
      </c>
      <c r="F36" s="91">
        <f>E36-D36</f>
        <v>3838000</v>
      </c>
      <c r="G36" s="138"/>
    </row>
    <row r="37" spans="1:7" x14ac:dyDescent="0.3">
      <c r="A37" s="145"/>
      <c r="B37" s="145"/>
      <c r="C37" s="145"/>
      <c r="D37" s="145"/>
      <c r="E37" s="145"/>
      <c r="F37" s="145"/>
      <c r="G37" s="145"/>
    </row>
  </sheetData>
  <mergeCells count="5">
    <mergeCell ref="A2:C2"/>
    <mergeCell ref="D2:E2"/>
    <mergeCell ref="F2:F3"/>
    <mergeCell ref="G2:G3"/>
    <mergeCell ref="A36:C36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6</vt:i4>
      </vt:variant>
    </vt:vector>
  </HeadingPairs>
  <TitlesOfParts>
    <vt:vector size="18" baseType="lpstr">
      <vt:lpstr>법인 2017년 3차 총괄</vt:lpstr>
      <vt:lpstr>법인 2017년 3차 세입</vt:lpstr>
      <vt:lpstr>법인 2017년 3차 세출</vt:lpstr>
      <vt:lpstr>로뎀나무 2017년 3차 총괄</vt:lpstr>
      <vt:lpstr>로뎀나무 2017년 3차 세입</vt:lpstr>
      <vt:lpstr>로뎀나무 2017년 3차 세출</vt:lpstr>
      <vt:lpstr>포도나무 2017년 3차 총괄</vt:lpstr>
      <vt:lpstr>포도나무 2017년 3차 세입</vt:lpstr>
      <vt:lpstr>포도나무 2017년 3차 세출</vt:lpstr>
      <vt:lpstr>로뎀 2017년 3차 총괄</vt:lpstr>
      <vt:lpstr>로뎀 2017년 3차 세입</vt:lpstr>
      <vt:lpstr>로뎀 2017년 3차 세출</vt:lpstr>
      <vt:lpstr>'로뎀 2017년 3차 세입'!Print_Titles</vt:lpstr>
      <vt:lpstr>'로뎀 2017년 3차 세출'!Print_Titles</vt:lpstr>
      <vt:lpstr>'로뎀나무 2017년 3차 세출'!Print_Titles</vt:lpstr>
      <vt:lpstr>'법인 2017년 3차 세출'!Print_Titles</vt:lpstr>
      <vt:lpstr>'포도나무 2017년 3차 세입'!Print_Titles</vt:lpstr>
      <vt:lpstr>'포도나무 2017년 3차 세출'!Print_Titles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2017-12-07T08:23:59Z</cp:lastPrinted>
  <dcterms:created xsi:type="dcterms:W3CDTF">2017-12-07T07:43:36Z</dcterms:created>
  <dcterms:modified xsi:type="dcterms:W3CDTF">2017-12-20T08:41:13Z</dcterms:modified>
</cp:coreProperties>
</file>