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dowon04\Desktop\"/>
    </mc:Choice>
  </mc:AlternateContent>
  <bookViews>
    <workbookView xWindow="0" yWindow="0" windowWidth="28800" windowHeight="12390"/>
  </bookViews>
  <sheets>
    <sheet name="법인 총괄표" sheetId="1" r:id="rId1"/>
    <sheet name="법인 세입결산서" sheetId="2" r:id="rId2"/>
    <sheet name="법인 세출결산서" sheetId="3" r:id="rId3"/>
    <sheet name="로뎀나무 총괄표" sheetId="4" r:id="rId4"/>
    <sheet name="로뎀나무 세입결산서" sheetId="5" r:id="rId5"/>
    <sheet name="로뎀나무 세출결산서" sheetId="6" r:id="rId6"/>
    <sheet name="포도나무 총괄표" sheetId="7" r:id="rId7"/>
    <sheet name="포도나무 세입결산서" sheetId="8" r:id="rId8"/>
    <sheet name="포도나무 세출결산서" sheetId="9" r:id="rId9"/>
    <sheet name="로뎀 총괄표" sheetId="10" r:id="rId10"/>
    <sheet name="로뎀 세입결산서" sheetId="11" r:id="rId11"/>
    <sheet name="로뎀 세출결산서" sheetId="12" r:id="rId12"/>
  </sheets>
  <definedNames>
    <definedName name="_xlnm.Print_Titles" localSheetId="10">'로뎀 세입결산서'!$3:$4</definedName>
    <definedName name="_xlnm.Print_Titles" localSheetId="11">'로뎀 세출결산서'!$2:$3</definedName>
    <definedName name="_xlnm.Print_Titles" localSheetId="4">'로뎀나무 세입결산서'!#REF!</definedName>
    <definedName name="_xlnm.Print_Titles" localSheetId="5">'로뎀나무 세출결산서'!$4:$4</definedName>
    <definedName name="_xlnm.Print_Titles" localSheetId="1">'법인 세입결산서'!$4:$5</definedName>
    <definedName name="_xlnm.Print_Titles" localSheetId="2">'법인 세출결산서'!$4:$5</definedName>
    <definedName name="_xlnm.Print_Titles" localSheetId="8">'포도나무 세출결산서'!$1:$1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12" l="1"/>
  <c r="J104" i="12"/>
  <c r="J103" i="12"/>
  <c r="E71" i="11"/>
  <c r="E70" i="11"/>
  <c r="E72" i="11" s="1"/>
  <c r="E69" i="11"/>
  <c r="E66" i="11"/>
  <c r="H65" i="11"/>
  <c r="H68" i="11" s="1"/>
  <c r="G65" i="11"/>
  <c r="G68" i="11" s="1"/>
  <c r="F65" i="11"/>
  <c r="F68" i="11" s="1"/>
  <c r="H64" i="11"/>
  <c r="H66" i="11" s="1"/>
  <c r="G64" i="11"/>
  <c r="G67" i="11" s="1"/>
  <c r="F64" i="11"/>
  <c r="F66" i="11" s="1"/>
  <c r="H63" i="11"/>
  <c r="G63" i="11"/>
  <c r="F63" i="11"/>
  <c r="E63" i="11"/>
  <c r="H60" i="11"/>
  <c r="G60" i="11"/>
  <c r="F60" i="11"/>
  <c r="E60" i="11"/>
  <c r="E57" i="11"/>
  <c r="G56" i="11"/>
  <c r="E54" i="11"/>
  <c r="H53" i="11"/>
  <c r="H56" i="11" s="1"/>
  <c r="G53" i="11"/>
  <c r="F53" i="11"/>
  <c r="F54" i="11" s="1"/>
  <c r="H52" i="11"/>
  <c r="H54" i="11" s="1"/>
  <c r="G52" i="11"/>
  <c r="G55" i="11" s="1"/>
  <c r="G57" i="11" s="1"/>
  <c r="F52" i="11"/>
  <c r="F55" i="11" s="1"/>
  <c r="E51" i="11"/>
  <c r="H48" i="11"/>
  <c r="G48" i="11"/>
  <c r="F48" i="11"/>
  <c r="E48" i="11"/>
  <c r="E45" i="11"/>
  <c r="F42" i="11"/>
  <c r="E42" i="11"/>
  <c r="F39" i="11"/>
  <c r="E39" i="11"/>
  <c r="F36" i="11"/>
  <c r="E36" i="11"/>
  <c r="F33" i="11"/>
  <c r="E33" i="11"/>
  <c r="F30" i="11"/>
  <c r="E30" i="11"/>
  <c r="H29" i="11"/>
  <c r="H32" i="11" s="1"/>
  <c r="H71" i="11" s="1"/>
  <c r="G29" i="11"/>
  <c r="G32" i="11" s="1"/>
  <c r="G71" i="11" s="1"/>
  <c r="H28" i="11"/>
  <c r="H30" i="11" s="1"/>
  <c r="G28" i="11"/>
  <c r="G31" i="11" s="1"/>
  <c r="H27" i="11"/>
  <c r="G27" i="11"/>
  <c r="F27" i="11"/>
  <c r="E27" i="11"/>
  <c r="H24" i="11"/>
  <c r="G24" i="11"/>
  <c r="F24" i="11"/>
  <c r="E24" i="11"/>
  <c r="H21" i="11"/>
  <c r="G21" i="11"/>
  <c r="F21" i="11"/>
  <c r="E21" i="11"/>
  <c r="H18" i="11"/>
  <c r="G18" i="11"/>
  <c r="F18" i="11"/>
  <c r="E18" i="11"/>
  <c r="H15" i="11"/>
  <c r="G15" i="11"/>
  <c r="F15" i="11"/>
  <c r="E15" i="11"/>
  <c r="H12" i="11"/>
  <c r="G12" i="11"/>
  <c r="F12" i="11"/>
  <c r="E12" i="11"/>
  <c r="H9" i="11"/>
  <c r="G9" i="11"/>
  <c r="F9" i="11"/>
  <c r="E9" i="11"/>
  <c r="H6" i="11"/>
  <c r="G6" i="11"/>
  <c r="F6" i="11"/>
  <c r="E6" i="11"/>
  <c r="F48" i="10"/>
  <c r="K46" i="10"/>
  <c r="K47" i="10" s="1"/>
  <c r="J46" i="10"/>
  <c r="J47" i="10" s="1"/>
  <c r="L45" i="10"/>
  <c r="K44" i="10"/>
  <c r="K43" i="10"/>
  <c r="L43" i="10" s="1"/>
  <c r="J43" i="10"/>
  <c r="J44" i="10" s="1"/>
  <c r="L42" i="10"/>
  <c r="K41" i="10"/>
  <c r="L41" i="10" s="1"/>
  <c r="J41" i="10"/>
  <c r="K40" i="10"/>
  <c r="J40" i="10"/>
  <c r="L40" i="10" s="1"/>
  <c r="L39" i="10"/>
  <c r="L38" i="10"/>
  <c r="L37" i="10"/>
  <c r="L36" i="10"/>
  <c r="L35" i="10"/>
  <c r="K35" i="10"/>
  <c r="J35" i="10"/>
  <c r="L34" i="10"/>
  <c r="L33" i="10"/>
  <c r="L32" i="10"/>
  <c r="L31" i="10"/>
  <c r="L30" i="10"/>
  <c r="L29" i="10"/>
  <c r="L28" i="10"/>
  <c r="K27" i="10"/>
  <c r="L27" i="10" s="1"/>
  <c r="J27" i="10"/>
  <c r="K26" i="10"/>
  <c r="J26" i="10"/>
  <c r="L26" i="10" s="1"/>
  <c r="L25" i="10"/>
  <c r="L24" i="10"/>
  <c r="E24" i="10"/>
  <c r="E25" i="10" s="1"/>
  <c r="D24" i="10"/>
  <c r="F24" i="10" s="1"/>
  <c r="L23" i="10"/>
  <c r="F23" i="10"/>
  <c r="F22" i="10"/>
  <c r="K21" i="10"/>
  <c r="L21" i="10" s="1"/>
  <c r="J21" i="10"/>
  <c r="L20" i="10"/>
  <c r="E20" i="10"/>
  <c r="E21" i="10" s="1"/>
  <c r="D20" i="10"/>
  <c r="F20" i="10" s="1"/>
  <c r="L19" i="10"/>
  <c r="F19" i="10"/>
  <c r="L18" i="10"/>
  <c r="F18" i="10"/>
  <c r="L17" i="10"/>
  <c r="L16" i="10"/>
  <c r="E16" i="10"/>
  <c r="E17" i="10" s="1"/>
  <c r="D16" i="10"/>
  <c r="F16" i="10" s="1"/>
  <c r="L15" i="10"/>
  <c r="F15" i="10"/>
  <c r="K14" i="10"/>
  <c r="L14" i="10" s="1"/>
  <c r="J14" i="10"/>
  <c r="L13" i="10"/>
  <c r="E13" i="10"/>
  <c r="E14" i="10" s="1"/>
  <c r="D13" i="10"/>
  <c r="F13" i="10" s="1"/>
  <c r="L12" i="10"/>
  <c r="F12" i="10"/>
  <c r="K11" i="10"/>
  <c r="L11" i="10" s="1"/>
  <c r="J11" i="10"/>
  <c r="J22" i="10" s="1"/>
  <c r="F11" i="10"/>
  <c r="L10" i="10"/>
  <c r="L9" i="10"/>
  <c r="E9" i="10"/>
  <c r="F9" i="10" s="1"/>
  <c r="D9" i="10"/>
  <c r="D10" i="10" s="1"/>
  <c r="L8" i="10"/>
  <c r="F8" i="10"/>
  <c r="L7" i="10"/>
  <c r="L6" i="10"/>
  <c r="F6" i="10"/>
  <c r="E6" i="10"/>
  <c r="E7" i="10" s="1"/>
  <c r="F7" i="10" s="1"/>
  <c r="D6" i="10"/>
  <c r="D7" i="10" s="1"/>
  <c r="L5" i="10"/>
  <c r="F5" i="10"/>
  <c r="G70" i="11" l="1"/>
  <c r="G72" i="11" s="1"/>
  <c r="G33" i="11"/>
  <c r="G69" i="11"/>
  <c r="G54" i="11"/>
  <c r="H55" i="11"/>
  <c r="H57" i="11" s="1"/>
  <c r="G66" i="11"/>
  <c r="H67" i="11"/>
  <c r="H69" i="11" s="1"/>
  <c r="H31" i="11"/>
  <c r="F56" i="11"/>
  <c r="F71" i="11" s="1"/>
  <c r="G30" i="11"/>
  <c r="F67" i="11"/>
  <c r="F69" i="11" s="1"/>
  <c r="J48" i="10"/>
  <c r="K48" i="10"/>
  <c r="L48" i="10" s="1"/>
  <c r="L47" i="10"/>
  <c r="F25" i="10"/>
  <c r="L44" i="10"/>
  <c r="E10" i="10"/>
  <c r="F10" i="10" s="1"/>
  <c r="D14" i="10"/>
  <c r="F14" i="10" s="1"/>
  <c r="D17" i="10"/>
  <c r="F17" i="10" s="1"/>
  <c r="D21" i="10"/>
  <c r="F21" i="10" s="1"/>
  <c r="K22" i="10"/>
  <c r="L22" i="10" s="1"/>
  <c r="D25" i="10"/>
  <c r="L46" i="10"/>
  <c r="F57" i="11" l="1"/>
  <c r="F70" i="11"/>
  <c r="F72" i="11" s="1"/>
  <c r="H70" i="11"/>
  <c r="H72" i="11" s="1"/>
  <c r="H33" i="11"/>
  <c r="K42" i="7" l="1"/>
  <c r="J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F26" i="7"/>
  <c r="L25" i="7"/>
  <c r="F25" i="7"/>
  <c r="L24" i="7"/>
  <c r="F24" i="7"/>
  <c r="L23" i="7"/>
  <c r="F23" i="7"/>
  <c r="L22" i="7"/>
  <c r="F22" i="7"/>
  <c r="L21" i="7"/>
  <c r="L42" i="7" s="1"/>
  <c r="L20" i="7"/>
  <c r="F20" i="7"/>
  <c r="L19" i="7"/>
  <c r="F19" i="7"/>
  <c r="L18" i="7"/>
  <c r="F18" i="7"/>
  <c r="L17" i="7"/>
  <c r="L16" i="7"/>
  <c r="F16" i="7"/>
  <c r="L15" i="7"/>
  <c r="F15" i="7"/>
  <c r="L14" i="7"/>
  <c r="L13" i="7"/>
  <c r="F13" i="7"/>
  <c r="L12" i="7"/>
  <c r="F12" i="7"/>
  <c r="L11" i="7"/>
  <c r="F11" i="7"/>
  <c r="L10" i="7"/>
  <c r="L9" i="7"/>
  <c r="F9" i="7"/>
  <c r="L8" i="7"/>
  <c r="F8" i="7"/>
  <c r="L7" i="7"/>
  <c r="F7" i="7"/>
  <c r="L6" i="7"/>
  <c r="L5" i="7"/>
  <c r="F5" i="7"/>
  <c r="L42" i="4" l="1"/>
  <c r="F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F25" i="4"/>
  <c r="L24" i="4"/>
  <c r="E24" i="4"/>
  <c r="F24" i="4" s="1"/>
  <c r="D24" i="4"/>
  <c r="L23" i="4"/>
  <c r="F23" i="4"/>
  <c r="L22" i="4"/>
  <c r="F22" i="4"/>
  <c r="L21" i="4"/>
  <c r="F21" i="4"/>
  <c r="L20" i="4"/>
  <c r="E20" i="4"/>
  <c r="F20" i="4" s="1"/>
  <c r="D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E10" i="4"/>
  <c r="F10" i="4" s="1"/>
  <c r="D10" i="4"/>
  <c r="L9" i="4"/>
  <c r="F9" i="4"/>
  <c r="L8" i="4"/>
  <c r="F8" i="4"/>
  <c r="L7" i="4"/>
  <c r="F7" i="4"/>
  <c r="L6" i="4"/>
  <c r="F6" i="4"/>
  <c r="L5" i="4"/>
  <c r="F5" i="4"/>
  <c r="J39" i="1" l="1"/>
  <c r="K38" i="1"/>
  <c r="L38" i="1" s="1"/>
  <c r="J38" i="1"/>
  <c r="L37" i="1"/>
  <c r="K36" i="1"/>
  <c r="K35" i="1"/>
  <c r="J35" i="1"/>
  <c r="L35" i="1" s="1"/>
  <c r="L34" i="1"/>
  <c r="J33" i="1"/>
  <c r="K32" i="1"/>
  <c r="K33" i="1" s="1"/>
  <c r="L33" i="1" s="1"/>
  <c r="J32" i="1"/>
  <c r="L31" i="1"/>
  <c r="L30" i="1"/>
  <c r="J29" i="1"/>
  <c r="K28" i="1"/>
  <c r="K29" i="1" s="1"/>
  <c r="L29" i="1" s="1"/>
  <c r="J28" i="1"/>
  <c r="L27" i="1"/>
  <c r="K26" i="1"/>
  <c r="L25" i="1"/>
  <c r="K25" i="1"/>
  <c r="J25" i="1"/>
  <c r="J26" i="1" s="1"/>
  <c r="L24" i="1"/>
  <c r="J23" i="1"/>
  <c r="K22" i="1"/>
  <c r="L22" i="1" s="1"/>
  <c r="J22" i="1"/>
  <c r="L21" i="1"/>
  <c r="L20" i="1"/>
  <c r="L19" i="1"/>
  <c r="F19" i="1"/>
  <c r="E19" i="1"/>
  <c r="E20" i="1" s="1"/>
  <c r="D19" i="1"/>
  <c r="D20" i="1" s="1"/>
  <c r="F18" i="1"/>
  <c r="K17" i="1"/>
  <c r="L17" i="1" s="1"/>
  <c r="J17" i="1"/>
  <c r="F17" i="1"/>
  <c r="L16" i="1"/>
  <c r="L15" i="1"/>
  <c r="F15" i="1"/>
  <c r="E15" i="1"/>
  <c r="E16" i="1" s="1"/>
  <c r="F16" i="1" s="1"/>
  <c r="D15" i="1"/>
  <c r="D16" i="1" s="1"/>
  <c r="L14" i="1"/>
  <c r="F14" i="1"/>
  <c r="L13" i="1"/>
  <c r="F13" i="1"/>
  <c r="K12" i="1"/>
  <c r="L12" i="1" s="1"/>
  <c r="J12" i="1"/>
  <c r="L11" i="1"/>
  <c r="E11" i="1"/>
  <c r="E12" i="1" s="1"/>
  <c r="D11" i="1"/>
  <c r="F11" i="1" s="1"/>
  <c r="L10" i="1"/>
  <c r="F10" i="1"/>
  <c r="K9" i="1"/>
  <c r="K18" i="1" s="1"/>
  <c r="J9" i="1"/>
  <c r="J18" i="1" s="1"/>
  <c r="F9" i="1"/>
  <c r="L8" i="1"/>
  <c r="L7" i="1"/>
  <c r="E7" i="1"/>
  <c r="F7" i="1" s="1"/>
  <c r="D7" i="1"/>
  <c r="D8" i="1" s="1"/>
  <c r="L6" i="1"/>
  <c r="F6" i="1"/>
  <c r="L5" i="1"/>
  <c r="F5" i="1"/>
  <c r="J40" i="1" l="1"/>
  <c r="L18" i="1"/>
  <c r="D40" i="1"/>
  <c r="F20" i="1"/>
  <c r="L26" i="1"/>
  <c r="K23" i="1"/>
  <c r="L23" i="1" s="1"/>
  <c r="L28" i="1"/>
  <c r="L32" i="1"/>
  <c r="J36" i="1"/>
  <c r="L36" i="1" s="1"/>
  <c r="K39" i="1"/>
  <c r="L39" i="1" s="1"/>
  <c r="E8" i="1"/>
  <c r="L9" i="1"/>
  <c r="D12" i="1"/>
  <c r="F12" i="1" s="1"/>
  <c r="E40" i="1" l="1"/>
  <c r="F40" i="1" s="1"/>
  <c r="F8" i="1"/>
  <c r="K40" i="1"/>
  <c r="L40" i="1" s="1"/>
</calcChain>
</file>

<file path=xl/sharedStrings.xml><?xml version="1.0" encoding="utf-8"?>
<sst xmlns="http://schemas.openxmlformats.org/spreadsheetml/2006/main" count="1404" uniqueCount="241">
  <si>
    <t>1. 2014년 사회복지법인 포도원 세입세출 결산총괄표</t>
    <phoneticPr fontId="4" type="noConversion"/>
  </si>
  <si>
    <t>세입</t>
    <phoneticPr fontId="4" type="noConversion"/>
  </si>
  <si>
    <t>세출</t>
    <phoneticPr fontId="4" type="noConversion"/>
  </si>
  <si>
    <t>과목</t>
  </si>
  <si>
    <t>2014년 예산
(A)</t>
    <phoneticPr fontId="4" type="noConversion"/>
  </si>
  <si>
    <t>2014년 결산
(B)</t>
    <phoneticPr fontId="4" type="noConversion"/>
  </si>
  <si>
    <t>증감액
(B)-(A)</t>
    <phoneticPr fontId="4" type="noConversion"/>
  </si>
  <si>
    <t>관</t>
  </si>
  <si>
    <t>항</t>
  </si>
  <si>
    <t>목</t>
  </si>
  <si>
    <t>지정후원금</t>
  </si>
  <si>
    <t>급여</t>
    <phoneticPr fontId="4" type="noConversion"/>
  </si>
  <si>
    <t>비지정후원금</t>
  </si>
  <si>
    <t>제수당</t>
    <phoneticPr fontId="4" type="noConversion"/>
  </si>
  <si>
    <t>후원금수입</t>
  </si>
  <si>
    <t>퇴직금및퇴직적립</t>
    <phoneticPr fontId="4" type="noConversion"/>
  </si>
  <si>
    <t>사회보험부담금</t>
    <phoneticPr fontId="4" type="noConversion"/>
  </si>
  <si>
    <t>임대료수입</t>
  </si>
  <si>
    <t>인건비</t>
    <phoneticPr fontId="4" type="noConversion"/>
  </si>
  <si>
    <t>재산매각수입</t>
  </si>
  <si>
    <t>기관운영비</t>
    <phoneticPr fontId="4" type="noConversion"/>
  </si>
  <si>
    <t>기본재산수입</t>
  </si>
  <si>
    <t>회의비</t>
  </si>
  <si>
    <t>재산수입</t>
  </si>
  <si>
    <t>업무추진비</t>
  </si>
  <si>
    <t>전년도이월금</t>
  </si>
  <si>
    <t>여비</t>
    <phoneticPr fontId="4" type="noConversion"/>
  </si>
  <si>
    <t>전년도이월금(후원금)</t>
    <phoneticPr fontId="4" type="noConversion"/>
  </si>
  <si>
    <t>수용비및 수수료</t>
  </si>
  <si>
    <t>이월금</t>
  </si>
  <si>
    <t>공공요금</t>
  </si>
  <si>
    <t>제세공과금</t>
  </si>
  <si>
    <t>기타예금이자수입</t>
  </si>
  <si>
    <t>운영비</t>
  </si>
  <si>
    <t>기타잡수입</t>
  </si>
  <si>
    <t>사무비</t>
  </si>
  <si>
    <t>잡수입</t>
  </si>
  <si>
    <t>시설비</t>
  </si>
  <si>
    <t>자산취득비</t>
  </si>
  <si>
    <t>시설장비유지비</t>
  </si>
  <si>
    <t>재산조성비</t>
  </si>
  <si>
    <t>작업치료사업비</t>
    <phoneticPr fontId="4" type="noConversion"/>
  </si>
  <si>
    <t>작업치료사업</t>
  </si>
  <si>
    <t>사업비</t>
  </si>
  <si>
    <t>시설전출금(후원금)</t>
    <phoneticPr fontId="4" type="noConversion"/>
  </si>
  <si>
    <t>전출금</t>
  </si>
  <si>
    <t>원금상환금</t>
  </si>
  <si>
    <t>이자지급금</t>
    <phoneticPr fontId="4" type="noConversion"/>
  </si>
  <si>
    <t>부채상환금</t>
  </si>
  <si>
    <t>상환금</t>
  </si>
  <si>
    <t>잡지출</t>
  </si>
  <si>
    <t>예비비</t>
  </si>
  <si>
    <t>&lt;&lt;  세 입 계  &gt;&gt;</t>
  </si>
  <si>
    <t>&lt;&lt;  세 출 계  &gt;&gt;</t>
  </si>
  <si>
    <t>2. 세입결산서(법인용)</t>
    <phoneticPr fontId="4" type="noConversion"/>
  </si>
  <si>
    <t>기간 : 2014.01.01. ~ 2014.12.31.</t>
    <phoneticPr fontId="4" type="noConversion"/>
  </si>
  <si>
    <t>(단위 : 원)</t>
    <phoneticPr fontId="4" type="noConversion"/>
  </si>
  <si>
    <t>구분</t>
  </si>
  <si>
    <t>정부보조</t>
  </si>
  <si>
    <t>법인부담</t>
  </si>
  <si>
    <t>후원금</t>
  </si>
  <si>
    <t>계</t>
  </si>
  <si>
    <t>세목</t>
  </si>
  <si>
    <t>예산</t>
  </si>
  <si>
    <t>결산</t>
  </si>
  <si>
    <t>증감</t>
  </si>
  <si>
    <t>전년도이월금(후원금)</t>
  </si>
  <si>
    <t>총합계</t>
  </si>
  <si>
    <t>3. 세출결산서(법인용)</t>
    <phoneticPr fontId="4" type="noConversion"/>
  </si>
  <si>
    <t>기간 : 2014.01.01. ~ 2014.12.31.</t>
    <phoneticPr fontId="4" type="noConversion"/>
  </si>
  <si>
    <t>(단위 : 원)</t>
  </si>
  <si>
    <t>급여</t>
  </si>
  <si>
    <t>제수당</t>
  </si>
  <si>
    <t>퇴직금 및 퇴직적립</t>
  </si>
  <si>
    <t>사회보험 부담금</t>
  </si>
  <si>
    <t>인건비</t>
  </si>
  <si>
    <t>기관운영비</t>
  </si>
  <si>
    <t>여비</t>
  </si>
  <si>
    <t>수용비 및 수수료</t>
  </si>
  <si>
    <t>작업치료시설물품구입</t>
  </si>
  <si>
    <t>작업치료사업비</t>
  </si>
  <si>
    <t>일반사업비</t>
  </si>
  <si>
    <t>로뎀나무주간전출금(후원금)</t>
  </si>
  <si>
    <t>포도나무주간전출금(후원금)</t>
  </si>
  <si>
    <t>로뎀전출금(후원금)</t>
  </si>
  <si>
    <t>시설전출금(후원금)</t>
  </si>
  <si>
    <t>이자지급금</t>
  </si>
  <si>
    <t>예비비 및 기타</t>
  </si>
  <si>
    <t>1. 2014년 로뎀나무 주간보호센터 세입세출 결산총괄표</t>
    <phoneticPr fontId="4" type="noConversion"/>
  </si>
  <si>
    <t>세입</t>
    <phoneticPr fontId="4" type="noConversion"/>
  </si>
  <si>
    <t>세출</t>
    <phoneticPr fontId="4" type="noConversion"/>
  </si>
  <si>
    <t>과목</t>
    <phoneticPr fontId="4" type="noConversion"/>
  </si>
  <si>
    <t xml:space="preserve">2014년 예산
(A)     </t>
    <phoneticPr fontId="4" type="noConversion"/>
  </si>
  <si>
    <t>2014년 예산
(A)</t>
  </si>
  <si>
    <t>2014년 결산
(B)</t>
  </si>
  <si>
    <t>증감액
(B)-(A)</t>
  </si>
  <si>
    <t>이용료 사업수입</t>
  </si>
  <si>
    <t>사업수입</t>
    <phoneticPr fontId="4" type="noConversion"/>
  </si>
  <si>
    <t>퇴직금 및 퇴직적립금</t>
  </si>
  <si>
    <t>시도보조금</t>
  </si>
  <si>
    <t>사회보험부담금</t>
  </si>
  <si>
    <t>기타보조금</t>
  </si>
  <si>
    <t>기타후생경비</t>
  </si>
  <si>
    <t>보조금수입</t>
    <phoneticPr fontId="4" type="noConversion"/>
  </si>
  <si>
    <t>비지정후원금</t>
    <phoneticPr fontId="4" type="noConversion"/>
  </si>
  <si>
    <t>직책보조비</t>
  </si>
  <si>
    <t>후원금수입</t>
    <phoneticPr fontId="4" type="noConversion"/>
  </si>
  <si>
    <t>법인전입금(후원금)</t>
  </si>
  <si>
    <t>전입금</t>
    <phoneticPr fontId="4" type="noConversion"/>
  </si>
  <si>
    <t>차량비</t>
  </si>
  <si>
    <t>이월금</t>
    <phoneticPr fontId="4" type="noConversion"/>
  </si>
  <si>
    <t>기타운영비</t>
  </si>
  <si>
    <t>잡수입</t>
    <phoneticPr fontId="4" type="noConversion"/>
  </si>
  <si>
    <t>연료비</t>
  </si>
  <si>
    <t>사회심리 재활 사업비</t>
  </si>
  <si>
    <t>교육재활 사업비</t>
  </si>
  <si>
    <t>식간식사업사업비</t>
  </si>
  <si>
    <t>&lt;&lt;세 입 계&gt;&gt;</t>
    <phoneticPr fontId="4" type="noConversion"/>
  </si>
  <si>
    <t>&lt;&lt;세 출 계&gt;&gt;</t>
    <phoneticPr fontId="4" type="noConversion"/>
  </si>
  <si>
    <t>2. 세입결산서(시설용)</t>
    <phoneticPr fontId="24" type="noConversion"/>
  </si>
  <si>
    <t>2014년 1월 ~ 2014년 12월</t>
    <phoneticPr fontId="4" type="noConversion"/>
  </si>
  <si>
    <t>순번</t>
  </si>
  <si>
    <t>정부보조금</t>
  </si>
  <si>
    <t>자부담</t>
  </si>
  <si>
    <t>합계</t>
  </si>
  <si>
    <t>사업수입</t>
  </si>
  <si>
    <t>보조금수입</t>
  </si>
  <si>
    <t>전입금</t>
  </si>
  <si>
    <t>3. 세출결산서(시설용)</t>
    <phoneticPr fontId="4" type="noConversion"/>
  </si>
  <si>
    <t>식간식사업 사업비</t>
  </si>
  <si>
    <t>1. 2014년 포도나무 주간보호센터 세입세출 결산총괄표</t>
    <phoneticPr fontId="4" type="noConversion"/>
  </si>
  <si>
    <t>세      입</t>
    <phoneticPr fontId="4" type="noConversion"/>
  </si>
  <si>
    <t>세    출</t>
    <phoneticPr fontId="4" type="noConversion"/>
  </si>
  <si>
    <t>과목</t>
    <phoneticPr fontId="4" type="noConversion"/>
  </si>
  <si>
    <t>2014년 예산 (A)</t>
    <phoneticPr fontId="4" type="noConversion"/>
  </si>
  <si>
    <t>2014년 결산 (B)</t>
    <phoneticPr fontId="4" type="noConversion"/>
  </si>
  <si>
    <t>증감액               (B)-(A)</t>
    <phoneticPr fontId="4" type="noConversion"/>
  </si>
  <si>
    <t>과목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</si>
  <si>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</si>
  <si>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</si>
  <si>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</si>
  <si>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입소 비용수입</t>
  </si>
  <si>
    <t>입소비용수입</t>
  </si>
  <si>
    <t>입소자부담금수입</t>
  </si>
  <si>
    <t>사무비</t>
    <phoneticPr fontId="4" type="noConversion"/>
  </si>
  <si>
    <t>사업비(식간식)</t>
    <phoneticPr fontId="4" type="noConversion"/>
  </si>
  <si>
    <t>반환금</t>
  </si>
  <si>
    <t>&lt;&lt; 세 입 계 &gt;&gt;</t>
    <phoneticPr fontId="4" type="noConversion"/>
  </si>
  <si>
    <t>&lt;&lt; 세 출 계 &gt;&gt;</t>
    <phoneticPr fontId="4" type="noConversion"/>
  </si>
  <si>
    <t>2.세입결산서</t>
    <phoneticPr fontId="4" type="noConversion"/>
  </si>
  <si>
    <t>순번</t>
    <phoneticPr fontId="4" type="noConversion"/>
  </si>
  <si>
    <t>구분</t>
    <phoneticPr fontId="4" type="noConversion"/>
  </si>
  <si>
    <t>정부보조금</t>
    <phoneticPr fontId="4" type="noConversion"/>
  </si>
  <si>
    <t>자부담금</t>
    <phoneticPr fontId="4" type="noConversion"/>
  </si>
  <si>
    <t>후원금</t>
    <phoneticPr fontId="4" type="noConversion"/>
  </si>
  <si>
    <t>계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</si>
  <si>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</si>
  <si>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</si>
  <si>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</si>
  <si>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3.세출결산서</t>
    <phoneticPr fontId="4" type="noConversion"/>
  </si>
  <si>
    <t>자부담금</t>
  </si>
  <si>
    <t>1. 2014년 중증장애인요양시설 로뎀 세입세출 결산총괄표</t>
    <phoneticPr fontId="4" type="noConversion"/>
  </si>
  <si>
    <t>세입</t>
  </si>
  <si>
    <t>세출</t>
  </si>
  <si>
    <t>2014년 예산       (A)</t>
    <phoneticPr fontId="4" type="noConversion"/>
  </si>
  <si>
    <t>2014년 결산       (B)</t>
    <phoneticPr fontId="4" type="noConversion"/>
  </si>
  <si>
    <t>증감액           (B)-(A)</t>
    <phoneticPr fontId="4" type="noConversion"/>
  </si>
  <si>
    <t>급여</t>
    <phoneticPr fontId="4" type="noConversion"/>
  </si>
  <si>
    <t>제수당</t>
    <phoneticPr fontId="4" type="noConversion"/>
  </si>
  <si>
    <t>입소자부담금수입</t>
    <phoneticPr fontId="4" type="noConversion"/>
  </si>
  <si>
    <t>일용잡금</t>
    <phoneticPr fontId="4" type="noConversion"/>
  </si>
  <si>
    <t>퇴직금 및 퇴직적립금</t>
    <phoneticPr fontId="4" type="noConversion"/>
  </si>
  <si>
    <t>사회보험부담금</t>
    <phoneticPr fontId="4" type="noConversion"/>
  </si>
  <si>
    <t>기타후생경지비</t>
    <phoneticPr fontId="4" type="noConversion"/>
  </si>
  <si>
    <t>지정후원금</t>
    <phoneticPr fontId="4" type="noConversion"/>
  </si>
  <si>
    <t>기관운영비</t>
    <phoneticPr fontId="4" type="noConversion"/>
  </si>
  <si>
    <t>회의비</t>
    <phoneticPr fontId="4" type="noConversion"/>
  </si>
  <si>
    <t>여비</t>
    <phoneticPr fontId="4" type="noConversion"/>
  </si>
  <si>
    <t>수용비및수수료</t>
    <phoneticPr fontId="4" type="noConversion"/>
  </si>
  <si>
    <t>공공요금</t>
    <phoneticPr fontId="4" type="noConversion"/>
  </si>
  <si>
    <t>전년도이월금</t>
    <phoneticPr fontId="4" type="noConversion"/>
  </si>
  <si>
    <t>제세공과금</t>
    <phoneticPr fontId="4" type="noConversion"/>
  </si>
  <si>
    <t>전년도이월금(후원금)</t>
    <phoneticPr fontId="4" type="noConversion"/>
  </si>
  <si>
    <t xml:space="preserve">차량비 </t>
    <phoneticPr fontId="4" type="noConversion"/>
  </si>
  <si>
    <t>기타운영비</t>
    <phoneticPr fontId="4" type="noConversion"/>
  </si>
  <si>
    <t>기타예금이자수입</t>
    <phoneticPr fontId="4" type="noConversion"/>
  </si>
  <si>
    <t>기타잡수입</t>
    <phoneticPr fontId="4" type="noConversion"/>
  </si>
  <si>
    <t>시설비</t>
    <phoneticPr fontId="4" type="noConversion"/>
  </si>
  <si>
    <t>자산취득비</t>
    <phoneticPr fontId="4" type="noConversion"/>
  </si>
  <si>
    <t>시설장비유지비</t>
    <phoneticPr fontId="4" type="noConversion"/>
  </si>
  <si>
    <t>생계비</t>
    <phoneticPr fontId="4" type="noConversion"/>
  </si>
  <si>
    <t>수용기관경비</t>
    <phoneticPr fontId="4" type="noConversion"/>
  </si>
  <si>
    <t>피복비</t>
    <phoneticPr fontId="4" type="noConversion"/>
  </si>
  <si>
    <t>의료비</t>
    <phoneticPr fontId="4" type="noConversion"/>
  </si>
  <si>
    <t>자활사업비</t>
    <phoneticPr fontId="4" type="noConversion"/>
  </si>
  <si>
    <t>특별급식비</t>
    <phoneticPr fontId="4" type="noConversion"/>
  </si>
  <si>
    <t>연료비</t>
    <phoneticPr fontId="4" type="noConversion"/>
  </si>
  <si>
    <t>운영비</t>
    <phoneticPr fontId="4" type="noConversion"/>
  </si>
  <si>
    <t>의료재활사업비</t>
    <phoneticPr fontId="4" type="noConversion"/>
  </si>
  <si>
    <t>사회심리재활사업비</t>
    <phoneticPr fontId="4" type="noConversion"/>
  </si>
  <si>
    <t>교육재활사업비</t>
    <phoneticPr fontId="4" type="noConversion"/>
  </si>
  <si>
    <t>기타사업비</t>
    <phoneticPr fontId="4" type="noConversion"/>
  </si>
  <si>
    <t>사업비</t>
    <phoneticPr fontId="4" type="noConversion"/>
  </si>
  <si>
    <t>잡지출</t>
    <phoneticPr fontId="4" type="noConversion"/>
  </si>
  <si>
    <t>예비비</t>
    <phoneticPr fontId="4" type="noConversion"/>
  </si>
  <si>
    <t>예비비 및 기타</t>
    <phoneticPr fontId="4" type="noConversion"/>
  </si>
  <si>
    <t>예비비 및 기타</t>
    <phoneticPr fontId="4" type="noConversion"/>
  </si>
  <si>
    <t>2. 세입결산서(시설용)</t>
    <phoneticPr fontId="4" type="noConversion"/>
  </si>
  <si>
    <t>시설부담</t>
  </si>
  <si>
    <t>입소비용    수입</t>
    <phoneticPr fontId="4" type="noConversion"/>
  </si>
  <si>
    <t>국고보조금수입</t>
    <phoneticPr fontId="4" type="noConversion"/>
  </si>
  <si>
    <t>이월사업비</t>
  </si>
  <si>
    <t>총합계</t>
    <phoneticPr fontId="4" type="noConversion"/>
  </si>
  <si>
    <t>3. 세출결산서(시설용)</t>
    <phoneticPr fontId="4" type="noConversion"/>
  </si>
  <si>
    <t>보조금</t>
  </si>
  <si>
    <t>수익사업</t>
  </si>
  <si>
    <t>제수당</t>
    <phoneticPr fontId="4" type="noConversion"/>
  </si>
  <si>
    <t>일용잡급</t>
    <phoneticPr fontId="4" type="noConversion"/>
  </si>
  <si>
    <t>사회보험부담비용</t>
  </si>
  <si>
    <t>생계비</t>
  </si>
  <si>
    <t>수용기관경비</t>
  </si>
  <si>
    <t>피복비</t>
  </si>
  <si>
    <t>의료비</t>
  </si>
  <si>
    <t>직업재활비</t>
  </si>
  <si>
    <t>자활사업비</t>
  </si>
  <si>
    <t>특별급식비</t>
  </si>
  <si>
    <t>학용품비</t>
  </si>
  <si>
    <t>교통비</t>
  </si>
  <si>
    <t>급식비</t>
  </si>
  <si>
    <t>학습지원비</t>
  </si>
  <si>
    <t>수학여행비</t>
  </si>
  <si>
    <t>교복비</t>
  </si>
  <si>
    <t>이미용비</t>
  </si>
  <si>
    <t>기타교육비</t>
  </si>
  <si>
    <t>교육비</t>
  </si>
  <si>
    <t>의료재활사업비</t>
  </si>
  <si>
    <t>사회심리재활사업비</t>
  </si>
  <si>
    <t>교육재활사업비</t>
  </si>
  <si>
    <t>기타사업비</t>
    <phoneticPr fontId="4" type="noConversion"/>
  </si>
  <si>
    <t>법인회계전출금</t>
  </si>
  <si>
    <t>과년도지출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</si>
</sst>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6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9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b/>
      <sz val="26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10"/>
      <color theme="1"/>
      <name val="굴림체"/>
      <family val="3"/>
      <charset val="129"/>
    </font>
    <font>
      <b/>
      <sz val="25"/>
      <color theme="1"/>
      <name val="굴림"/>
      <family val="3"/>
      <charset val="129"/>
    </font>
    <font>
      <sz val="11"/>
      <color theme="4"/>
      <name val="굴림체"/>
      <family val="3"/>
      <charset val="129"/>
    </font>
    <font>
      <sz val="11"/>
      <color rgb="FF286892"/>
      <name val="굴림체"/>
      <family val="3"/>
      <charset val="129"/>
    </font>
    <font>
      <sz val="11"/>
      <color theme="3"/>
      <name val="맑은 고딕"/>
      <family val="2"/>
      <charset val="129"/>
      <scheme val="minor"/>
    </font>
    <font>
      <sz val="11"/>
      <color theme="3"/>
      <name val="굴림"/>
      <family val="3"/>
      <charset val="129"/>
    </font>
    <font>
      <b/>
      <sz val="25"/>
      <color indexed="8"/>
      <name val="굴림"/>
      <family val="3"/>
    </font>
    <font>
      <sz val="8"/>
      <name val="돋움"/>
      <family val="3"/>
      <charset val="129"/>
    </font>
    <font>
      <b/>
      <u/>
      <sz val="25"/>
      <color indexed="8"/>
      <name val="굴림"/>
      <family val="3"/>
      <charset val="129"/>
    </font>
    <font>
      <b/>
      <sz val="2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Default"/>
      <family val="2"/>
    </font>
    <font>
      <b/>
      <sz val="20"/>
      <color theme="1"/>
      <name val="굴림체"/>
      <family val="3"/>
      <charset val="129"/>
    </font>
    <font>
      <b/>
      <sz val="20"/>
      <name val="굴림"/>
      <family val="3"/>
      <charset val="129"/>
    </font>
    <font>
      <sz val="11"/>
      <color theme="1"/>
      <name val="굴림"/>
      <family val="3"/>
      <charset val="129"/>
    </font>
    <font>
      <sz val="9"/>
      <name val="굴림"/>
      <family val="3"/>
      <charset val="129"/>
    </font>
    <font>
      <sz val="9"/>
      <color theme="1"/>
      <name val="굴림체"/>
      <family val="3"/>
      <charset val="129"/>
    </font>
    <font>
      <sz val="7"/>
      <color rgb="FF000000"/>
      <name val="굴림체"/>
      <family val="3"/>
      <charset val="129"/>
    </font>
    <font>
      <sz val="6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6"/>
      <color rgb="FF000000"/>
      <name val="굴림체"/>
      <family val="3"/>
      <charset val="129"/>
    </font>
    <font>
      <sz val="9"/>
      <name val="굴림체"/>
      <family val="3"/>
      <charset val="129"/>
    </font>
    <font>
      <b/>
      <sz val="26"/>
      <name val="굴림"/>
      <family val="3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EE3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5" xfId="0" applyFont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10" fillId="0" borderId="5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13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176" fontId="15" fillId="3" borderId="5" xfId="0" applyNumberFormat="1" applyFont="1" applyFill="1" applyBorder="1" applyAlignment="1">
      <alignment horizontal="center" vertical="center" wrapText="1"/>
    </xf>
    <xf numFmtId="176" fontId="15" fillId="3" borderId="5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left" vertical="center" wrapText="1"/>
    </xf>
    <xf numFmtId="176" fontId="15" fillId="3" borderId="10" xfId="0" applyNumberFormat="1" applyFont="1" applyFill="1" applyBorder="1" applyAlignment="1">
      <alignment horizontal="center" vertical="center" wrapText="1"/>
    </xf>
    <xf numFmtId="176" fontId="15" fillId="3" borderId="10" xfId="0" applyNumberFormat="1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176" fontId="15" fillId="4" borderId="10" xfId="0" applyNumberFormat="1" applyFont="1" applyFill="1" applyBorder="1" applyAlignment="1">
      <alignment horizontal="center" vertical="center" wrapText="1"/>
    </xf>
    <xf numFmtId="176" fontId="15" fillId="4" borderId="10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2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3" fontId="21" fillId="0" borderId="5" xfId="0" applyNumberFormat="1" applyFont="1" applyFill="1" applyBorder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176" fontId="22" fillId="0" borderId="5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30" xfId="0" applyBorder="1">
      <alignment vertical="center"/>
    </xf>
    <xf numFmtId="0" fontId="15" fillId="5" borderId="30" xfId="0" applyFont="1" applyFill="1" applyBorder="1" applyAlignment="1">
      <alignment horizontal="left" vertical="center" wrapText="1"/>
    </xf>
    <xf numFmtId="41" fontId="15" fillId="5" borderId="30" xfId="1" applyFont="1" applyFill="1" applyBorder="1" applyAlignment="1">
      <alignment horizontal="right" vertical="center" wrapText="1"/>
    </xf>
    <xf numFmtId="3" fontId="15" fillId="5" borderId="30" xfId="0" applyNumberFormat="1" applyFont="1" applyFill="1" applyBorder="1" applyAlignment="1">
      <alignment horizontal="righ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15" fillId="5" borderId="33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5" fillId="5" borderId="30" xfId="0" applyFont="1" applyFill="1" applyBorder="1" applyAlignment="1">
      <alignment horizontal="right" vertical="center" wrapText="1"/>
    </xf>
    <xf numFmtId="0" fontId="6" fillId="5" borderId="30" xfId="0" applyFont="1" applyFill="1" applyBorder="1" applyAlignment="1">
      <alignment vertical="center" wrapText="1"/>
    </xf>
    <xf numFmtId="3" fontId="6" fillId="5" borderId="30" xfId="0" applyNumberFormat="1" applyFont="1" applyFill="1" applyBorder="1" applyAlignment="1">
      <alignment horizontal="right" vertical="center" wrapText="1"/>
    </xf>
    <xf numFmtId="0" fontId="0" fillId="0" borderId="33" xfId="0" applyBorder="1">
      <alignment vertical="center"/>
    </xf>
    <xf numFmtId="0" fontId="29" fillId="0" borderId="30" xfId="0" applyFont="1" applyFill="1" applyBorder="1" applyAlignment="1">
      <alignment horizontal="left" vertical="center" wrapText="1"/>
    </xf>
    <xf numFmtId="176" fontId="29" fillId="0" borderId="30" xfId="0" applyNumberFormat="1" applyFont="1" applyFill="1" applyBorder="1" applyAlignment="1">
      <alignment horizontal="righ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right" vertical="center" wrapText="1"/>
    </xf>
    <xf numFmtId="3" fontId="15" fillId="5" borderId="5" xfId="0" applyNumberFormat="1" applyFont="1" applyFill="1" applyBorder="1" applyAlignment="1">
      <alignment horizontal="righ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right" vertical="center" wrapText="1"/>
    </xf>
    <xf numFmtId="3" fontId="15" fillId="5" borderId="10" xfId="0" applyNumberFormat="1" applyFont="1" applyFill="1" applyBorder="1" applyAlignment="1">
      <alignment horizontal="righ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17" fillId="5" borderId="30" xfId="0" applyFont="1" applyFill="1" applyBorder="1">
      <alignment vertical="center"/>
    </xf>
    <xf numFmtId="0" fontId="17" fillId="5" borderId="37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right" vertical="center" wrapText="1"/>
    </xf>
    <xf numFmtId="0" fontId="15" fillId="5" borderId="38" xfId="0" applyFont="1" applyFill="1" applyBorder="1" applyAlignment="1">
      <alignment horizontal="left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right" vertical="center" wrapText="1"/>
    </xf>
    <xf numFmtId="0" fontId="15" fillId="5" borderId="39" xfId="0" applyFont="1" applyFill="1" applyBorder="1" applyAlignment="1">
      <alignment horizontal="right" vertical="center" wrapText="1"/>
    </xf>
    <xf numFmtId="0" fontId="15" fillId="5" borderId="40" xfId="0" applyFont="1" applyFill="1" applyBorder="1" applyAlignment="1">
      <alignment horizontal="right" vertical="center" wrapText="1"/>
    </xf>
    <xf numFmtId="0" fontId="15" fillId="5" borderId="41" xfId="0" applyFont="1" applyFill="1" applyBorder="1" applyAlignment="1">
      <alignment horizontal="right" vertical="center" wrapText="1"/>
    </xf>
    <xf numFmtId="0" fontId="15" fillId="5" borderId="42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right" vertical="center" wrapText="1"/>
    </xf>
    <xf numFmtId="3" fontId="33" fillId="0" borderId="30" xfId="0" applyNumberFormat="1" applyFont="1" applyFill="1" applyBorder="1" applyAlignment="1">
      <alignment horizontal="right" vertical="center" wrapText="1"/>
    </xf>
    <xf numFmtId="0" fontId="34" fillId="0" borderId="30" xfId="0" applyFont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0" borderId="30" xfId="0" applyFont="1" applyBorder="1">
      <alignment vertical="center"/>
    </xf>
    <xf numFmtId="0" fontId="33" fillId="0" borderId="30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horizontal="center" vertical="center" wrapText="1"/>
    </xf>
    <xf numFmtId="176" fontId="33" fillId="2" borderId="30" xfId="0" applyNumberFormat="1" applyFont="1" applyFill="1" applyBorder="1" applyAlignment="1">
      <alignment horizontal="right" vertical="center" wrapText="1"/>
    </xf>
    <xf numFmtId="176" fontId="33" fillId="0" borderId="0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1" fillId="0" borderId="0" xfId="0" applyFont="1">
      <alignment vertical="center"/>
    </xf>
    <xf numFmtId="0" fontId="33" fillId="2" borderId="20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176" fontId="33" fillId="0" borderId="5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176" fontId="33" fillId="0" borderId="38" xfId="0" applyNumberFormat="1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176" fontId="33" fillId="0" borderId="42" xfId="0" applyNumberFormat="1" applyFont="1" applyFill="1" applyBorder="1" applyAlignment="1">
      <alignment horizontal="right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176" fontId="42" fillId="2" borderId="5" xfId="0" applyNumberFormat="1" applyFont="1" applyFill="1" applyBorder="1" applyAlignment="1">
      <alignment horizontal="right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176" fontId="42" fillId="2" borderId="10" xfId="0" applyNumberFormat="1" applyFont="1" applyFill="1" applyBorder="1" applyAlignment="1">
      <alignment horizontal="right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49" fontId="43" fillId="6" borderId="44" xfId="0" applyNumberFormat="1" applyFont="1" applyFill="1" applyBorder="1" applyAlignment="1">
      <alignment horizontal="center" vertical="center" wrapText="1"/>
    </xf>
    <xf numFmtId="0" fontId="44" fillId="0" borderId="0" xfId="0" applyFont="1">
      <alignment vertical="center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49" fontId="43" fillId="6" borderId="29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76" fontId="44" fillId="0" borderId="22" xfId="0" applyNumberFormat="1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44" fillId="0" borderId="29" xfId="0" applyNumberFormat="1" applyFont="1" applyBorder="1" applyAlignment="1">
      <alignment horizontal="right" vertical="center" wrapText="1"/>
    </xf>
    <xf numFmtId="176" fontId="44" fillId="4" borderId="29" xfId="0" applyNumberFormat="1" applyFont="1" applyFill="1" applyBorder="1" applyAlignment="1">
      <alignment horizontal="right" vertical="center" wrapText="1"/>
    </xf>
    <xf numFmtId="176" fontId="33" fillId="0" borderId="29" xfId="0" applyNumberFormat="1" applyFont="1" applyBorder="1" applyAlignment="1">
      <alignment horizontal="right" vertical="center" wrapText="1"/>
    </xf>
    <xf numFmtId="176" fontId="43" fillId="6" borderId="22" xfId="0" applyNumberFormat="1" applyFont="1" applyFill="1" applyBorder="1" applyAlignment="1">
      <alignment horizontal="right" vertical="center" wrapText="1"/>
    </xf>
    <xf numFmtId="176" fontId="43" fillId="6" borderId="45" xfId="0" applyNumberFormat="1" applyFont="1" applyFill="1" applyBorder="1" applyAlignment="1">
      <alignment horizontal="right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41" fontId="41" fillId="0" borderId="0" xfId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sqref="A1:L1"/>
    </sheetView>
  </sheetViews>
  <sheetFormatPr defaultRowHeight="16.5"/>
  <cols>
    <col min="1" max="1" width="8.125" customWidth="1"/>
    <col min="2" max="2" width="9.625" customWidth="1"/>
    <col min="3" max="3" width="13.125" customWidth="1"/>
    <col min="4" max="5" width="11" customWidth="1"/>
    <col min="6" max="6" width="12.5" customWidth="1"/>
    <col min="7" max="7" width="8.125" customWidth="1"/>
    <col min="8" max="8" width="9.625" customWidth="1"/>
    <col min="9" max="9" width="13.125" customWidth="1"/>
    <col min="10" max="11" width="11" customWidth="1"/>
    <col min="12" max="12" width="12.5" customWidth="1"/>
  </cols>
  <sheetData>
    <row r="1" spans="1:12" ht="26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</v>
      </c>
      <c r="B2" s="3"/>
      <c r="C2" s="3"/>
      <c r="D2" s="3"/>
      <c r="E2" s="3"/>
      <c r="F2" s="3"/>
      <c r="G2" s="3" t="s">
        <v>2</v>
      </c>
      <c r="H2" s="3"/>
      <c r="I2" s="3"/>
      <c r="J2" s="3"/>
      <c r="K2" s="3"/>
      <c r="L2" s="4"/>
    </row>
    <row r="3" spans="1:12" ht="12.75" customHeight="1">
      <c r="A3" s="5" t="s">
        <v>3</v>
      </c>
      <c r="B3" s="6"/>
      <c r="C3" s="6"/>
      <c r="D3" s="6" t="s">
        <v>4</v>
      </c>
      <c r="E3" s="6" t="s">
        <v>5</v>
      </c>
      <c r="F3" s="6" t="s">
        <v>6</v>
      </c>
      <c r="G3" s="6" t="s">
        <v>3</v>
      </c>
      <c r="H3" s="6"/>
      <c r="I3" s="6"/>
      <c r="J3" s="6" t="s">
        <v>4</v>
      </c>
      <c r="K3" s="6" t="s">
        <v>5</v>
      </c>
      <c r="L3" s="7" t="s">
        <v>6</v>
      </c>
    </row>
    <row r="4" spans="1:12" ht="12.75" customHeight="1">
      <c r="A4" s="8" t="s">
        <v>7</v>
      </c>
      <c r="B4" s="9" t="s">
        <v>8</v>
      </c>
      <c r="C4" s="9" t="s">
        <v>9</v>
      </c>
      <c r="D4" s="6"/>
      <c r="E4" s="6"/>
      <c r="F4" s="6"/>
      <c r="G4" s="9" t="s">
        <v>7</v>
      </c>
      <c r="H4" s="9" t="s">
        <v>8</v>
      </c>
      <c r="I4" s="9" t="s">
        <v>9</v>
      </c>
      <c r="J4" s="6"/>
      <c r="K4" s="6"/>
      <c r="L4" s="7"/>
    </row>
    <row r="5" spans="1:12" ht="12.75" customHeight="1">
      <c r="A5" s="10"/>
      <c r="B5" s="11"/>
      <c r="C5" s="12" t="s">
        <v>10</v>
      </c>
      <c r="D5" s="13">
        <v>62830460</v>
      </c>
      <c r="E5" s="13">
        <v>62880460</v>
      </c>
      <c r="F5" s="13">
        <f>E5-D5</f>
        <v>50000</v>
      </c>
      <c r="G5" s="11"/>
      <c r="H5" s="11"/>
      <c r="I5" s="12" t="s">
        <v>11</v>
      </c>
      <c r="J5" s="13">
        <v>18013000</v>
      </c>
      <c r="K5" s="13">
        <v>18013000</v>
      </c>
      <c r="L5" s="14">
        <f>K5-J5</f>
        <v>0</v>
      </c>
    </row>
    <row r="6" spans="1:12" ht="12.75" customHeight="1">
      <c r="A6" s="15"/>
      <c r="B6" s="16"/>
      <c r="C6" s="12" t="s">
        <v>12</v>
      </c>
      <c r="D6" s="13">
        <v>31426000</v>
      </c>
      <c r="E6" s="13">
        <v>31472000</v>
      </c>
      <c r="F6" s="13">
        <f t="shared" ref="F6:F20" si="0">E6-D6</f>
        <v>46000</v>
      </c>
      <c r="G6" s="17"/>
      <c r="H6" s="17"/>
      <c r="I6" s="12" t="s">
        <v>13</v>
      </c>
      <c r="J6" s="13">
        <v>1357800</v>
      </c>
      <c r="K6" s="13">
        <v>1357800</v>
      </c>
      <c r="L6" s="14">
        <f t="shared" ref="L6:L9" si="1">K6-J6</f>
        <v>0</v>
      </c>
    </row>
    <row r="7" spans="1:12" ht="12.75" customHeight="1">
      <c r="A7" s="18"/>
      <c r="B7" s="12" t="s">
        <v>14</v>
      </c>
      <c r="C7" s="12"/>
      <c r="D7" s="13">
        <f>SUM(D5:D6)</f>
        <v>94256460</v>
      </c>
      <c r="E7" s="13">
        <f>SUM(E5:E6)</f>
        <v>94352460</v>
      </c>
      <c r="F7" s="13">
        <f t="shared" si="0"/>
        <v>96000</v>
      </c>
      <c r="G7" s="17"/>
      <c r="H7" s="17"/>
      <c r="I7" s="12" t="s">
        <v>15</v>
      </c>
      <c r="J7" s="13">
        <v>1614210</v>
      </c>
      <c r="K7" s="13">
        <v>1614210</v>
      </c>
      <c r="L7" s="14">
        <f t="shared" si="1"/>
        <v>0</v>
      </c>
    </row>
    <row r="8" spans="1:12" ht="12.75" customHeight="1">
      <c r="A8" s="19" t="s">
        <v>14</v>
      </c>
      <c r="B8" s="12"/>
      <c r="C8" s="12"/>
      <c r="D8" s="13">
        <f>D7</f>
        <v>94256460</v>
      </c>
      <c r="E8" s="13">
        <f>E7</f>
        <v>94352460</v>
      </c>
      <c r="F8" s="13">
        <f t="shared" si="0"/>
        <v>96000</v>
      </c>
      <c r="G8" s="17"/>
      <c r="H8" s="16"/>
      <c r="I8" s="12" t="s">
        <v>16</v>
      </c>
      <c r="J8" s="13">
        <v>1814800</v>
      </c>
      <c r="K8" s="13">
        <v>1814800</v>
      </c>
      <c r="L8" s="14">
        <f t="shared" si="1"/>
        <v>0</v>
      </c>
    </row>
    <row r="9" spans="1:12" ht="12.75" customHeight="1">
      <c r="A9" s="10"/>
      <c r="B9" s="11"/>
      <c r="C9" s="12" t="s">
        <v>17</v>
      </c>
      <c r="D9" s="13">
        <v>2382000</v>
      </c>
      <c r="E9" s="13">
        <v>2382000</v>
      </c>
      <c r="F9" s="13">
        <f t="shared" si="0"/>
        <v>0</v>
      </c>
      <c r="G9" s="17"/>
      <c r="H9" s="12" t="s">
        <v>18</v>
      </c>
      <c r="I9" s="12"/>
      <c r="J9" s="13">
        <f>SUM(J5:J8)</f>
        <v>22799810</v>
      </c>
      <c r="K9" s="13">
        <f>SUM(K5:K8)</f>
        <v>22799810</v>
      </c>
      <c r="L9" s="14">
        <f t="shared" si="1"/>
        <v>0</v>
      </c>
    </row>
    <row r="10" spans="1:12" ht="12.75" customHeight="1">
      <c r="A10" s="15"/>
      <c r="B10" s="16"/>
      <c r="C10" s="12" t="s">
        <v>19</v>
      </c>
      <c r="D10" s="13">
        <v>1050000000</v>
      </c>
      <c r="E10" s="13">
        <v>0</v>
      </c>
      <c r="F10" s="13">
        <f t="shared" si="0"/>
        <v>-1050000000</v>
      </c>
      <c r="G10" s="17"/>
      <c r="H10" s="11"/>
      <c r="I10" s="12" t="s">
        <v>20</v>
      </c>
      <c r="J10" s="13">
        <v>3137000</v>
      </c>
      <c r="K10" s="13">
        <v>2637000</v>
      </c>
      <c r="L10" s="14">
        <f>K10-J10</f>
        <v>-500000</v>
      </c>
    </row>
    <row r="11" spans="1:12" ht="12.75" customHeight="1">
      <c r="A11" s="18"/>
      <c r="B11" s="12" t="s">
        <v>21</v>
      </c>
      <c r="C11" s="12"/>
      <c r="D11" s="13">
        <f>SUM(D9:D10)</f>
        <v>1052382000</v>
      </c>
      <c r="E11" s="13">
        <f>SUM(E9:E10)</f>
        <v>2382000</v>
      </c>
      <c r="F11" s="13">
        <f t="shared" si="0"/>
        <v>-1050000000</v>
      </c>
      <c r="G11" s="17"/>
      <c r="H11" s="16"/>
      <c r="I11" s="12" t="s">
        <v>22</v>
      </c>
      <c r="J11" s="13">
        <v>918000</v>
      </c>
      <c r="K11" s="13">
        <v>758000</v>
      </c>
      <c r="L11" s="14">
        <f t="shared" ref="L11:L40" si="2">K11-J11</f>
        <v>-160000</v>
      </c>
    </row>
    <row r="12" spans="1:12" ht="12.75" customHeight="1">
      <c r="A12" s="19" t="s">
        <v>23</v>
      </c>
      <c r="B12" s="12"/>
      <c r="C12" s="12"/>
      <c r="D12" s="13">
        <f>D11</f>
        <v>1052382000</v>
      </c>
      <c r="E12" s="13">
        <f>E11</f>
        <v>2382000</v>
      </c>
      <c r="F12" s="13">
        <f t="shared" si="0"/>
        <v>-1050000000</v>
      </c>
      <c r="G12" s="17"/>
      <c r="H12" s="12" t="s">
        <v>24</v>
      </c>
      <c r="I12" s="12"/>
      <c r="J12" s="13">
        <f>SUM(J10:J11)</f>
        <v>4055000</v>
      </c>
      <c r="K12" s="13">
        <f>SUM(K10:K11)</f>
        <v>3395000</v>
      </c>
      <c r="L12" s="14">
        <f t="shared" si="2"/>
        <v>-660000</v>
      </c>
    </row>
    <row r="13" spans="1:12" ht="12.75" customHeight="1">
      <c r="A13" s="10"/>
      <c r="B13" s="11"/>
      <c r="C13" s="12" t="s">
        <v>25</v>
      </c>
      <c r="D13" s="13">
        <v>29557566</v>
      </c>
      <c r="E13" s="13">
        <v>29557566</v>
      </c>
      <c r="F13" s="13">
        <f t="shared" si="0"/>
        <v>0</v>
      </c>
      <c r="G13" s="17"/>
      <c r="H13" s="11"/>
      <c r="I13" s="12" t="s">
        <v>26</v>
      </c>
      <c r="J13" s="13">
        <v>158000</v>
      </c>
      <c r="K13" s="13">
        <v>158000</v>
      </c>
      <c r="L13" s="14">
        <f t="shared" si="2"/>
        <v>0</v>
      </c>
    </row>
    <row r="14" spans="1:12" ht="12.75" customHeight="1">
      <c r="A14" s="15"/>
      <c r="B14" s="16"/>
      <c r="C14" s="20" t="s">
        <v>27</v>
      </c>
      <c r="D14" s="13">
        <v>67238795</v>
      </c>
      <c r="E14" s="13">
        <v>67238795</v>
      </c>
      <c r="F14" s="13">
        <f t="shared" si="0"/>
        <v>0</v>
      </c>
      <c r="G14" s="17"/>
      <c r="H14" s="17"/>
      <c r="I14" s="12" t="s">
        <v>28</v>
      </c>
      <c r="J14" s="13">
        <v>5565720</v>
      </c>
      <c r="K14" s="13">
        <v>4565450</v>
      </c>
      <c r="L14" s="14">
        <f t="shared" si="2"/>
        <v>-1000270</v>
      </c>
    </row>
    <row r="15" spans="1:12" ht="12.75" customHeight="1">
      <c r="A15" s="18"/>
      <c r="B15" s="12" t="s">
        <v>29</v>
      </c>
      <c r="C15" s="12"/>
      <c r="D15" s="13">
        <f>SUM(D13:D14)</f>
        <v>96796361</v>
      </c>
      <c r="E15" s="13">
        <f>SUM(E13:E14)</f>
        <v>96796361</v>
      </c>
      <c r="F15" s="13">
        <f t="shared" si="0"/>
        <v>0</v>
      </c>
      <c r="G15" s="17"/>
      <c r="H15" s="17"/>
      <c r="I15" s="12" t="s">
        <v>30</v>
      </c>
      <c r="J15" s="13">
        <v>10576070</v>
      </c>
      <c r="K15" s="13">
        <v>10076070</v>
      </c>
      <c r="L15" s="14">
        <f t="shared" si="2"/>
        <v>-500000</v>
      </c>
    </row>
    <row r="16" spans="1:12" ht="12.75" customHeight="1">
      <c r="A16" s="19" t="s">
        <v>29</v>
      </c>
      <c r="B16" s="12"/>
      <c r="C16" s="12"/>
      <c r="D16" s="13">
        <f>D15</f>
        <v>96796361</v>
      </c>
      <c r="E16" s="13">
        <f>E15</f>
        <v>96796361</v>
      </c>
      <c r="F16" s="13">
        <f t="shared" si="0"/>
        <v>0</v>
      </c>
      <c r="G16" s="17"/>
      <c r="H16" s="16"/>
      <c r="I16" s="12" t="s">
        <v>31</v>
      </c>
      <c r="J16" s="13">
        <v>1548210</v>
      </c>
      <c r="K16" s="13">
        <v>1548210</v>
      </c>
      <c r="L16" s="14">
        <f t="shared" si="2"/>
        <v>0</v>
      </c>
    </row>
    <row r="17" spans="1:12" ht="12.75" customHeight="1">
      <c r="A17" s="10"/>
      <c r="B17" s="11"/>
      <c r="C17" s="12" t="s">
        <v>32</v>
      </c>
      <c r="D17" s="13">
        <v>72559</v>
      </c>
      <c r="E17" s="13">
        <v>60062</v>
      </c>
      <c r="F17" s="13">
        <f t="shared" si="0"/>
        <v>-12497</v>
      </c>
      <c r="G17" s="16"/>
      <c r="H17" s="12" t="s">
        <v>33</v>
      </c>
      <c r="I17" s="12"/>
      <c r="J17" s="13">
        <f>SUM(J13:J16)</f>
        <v>17848000</v>
      </c>
      <c r="K17" s="13">
        <f>SUM(K13:K16)</f>
        <v>16347730</v>
      </c>
      <c r="L17" s="14">
        <f t="shared" si="2"/>
        <v>-1500270</v>
      </c>
    </row>
    <row r="18" spans="1:12" ht="12.75" customHeight="1">
      <c r="A18" s="15"/>
      <c r="B18" s="16"/>
      <c r="C18" s="12" t="s">
        <v>34</v>
      </c>
      <c r="D18" s="13">
        <v>7793620</v>
      </c>
      <c r="E18" s="13">
        <v>7723930</v>
      </c>
      <c r="F18" s="13">
        <f t="shared" si="0"/>
        <v>-69690</v>
      </c>
      <c r="G18" s="12" t="s">
        <v>35</v>
      </c>
      <c r="H18" s="12"/>
      <c r="I18" s="12"/>
      <c r="J18" s="13">
        <f>SUM(J9,J12,J17)</f>
        <v>44702810</v>
      </c>
      <c r="K18" s="13">
        <f>SUM(K9,K12,K17)</f>
        <v>42542540</v>
      </c>
      <c r="L18" s="14">
        <f t="shared" si="2"/>
        <v>-2160270</v>
      </c>
    </row>
    <row r="19" spans="1:12" ht="12.75" customHeight="1">
      <c r="A19" s="18"/>
      <c r="B19" s="12" t="s">
        <v>36</v>
      </c>
      <c r="C19" s="12"/>
      <c r="D19" s="13">
        <f>SUM(D17:D18)</f>
        <v>7866179</v>
      </c>
      <c r="E19" s="13">
        <f>SUM(E17:E18)</f>
        <v>7783992</v>
      </c>
      <c r="F19" s="13">
        <f t="shared" si="0"/>
        <v>-82187</v>
      </c>
      <c r="G19" s="11"/>
      <c r="H19" s="11"/>
      <c r="I19" s="12" t="s">
        <v>37</v>
      </c>
      <c r="J19" s="13">
        <v>90279000</v>
      </c>
      <c r="K19" s="13">
        <v>60279000</v>
      </c>
      <c r="L19" s="14">
        <f t="shared" si="2"/>
        <v>-30000000</v>
      </c>
    </row>
    <row r="20" spans="1:12" ht="12.75" customHeight="1">
      <c r="A20" s="19" t="s">
        <v>36</v>
      </c>
      <c r="B20" s="12"/>
      <c r="C20" s="12"/>
      <c r="D20" s="13">
        <f>D19</f>
        <v>7866179</v>
      </c>
      <c r="E20" s="13">
        <f>E19</f>
        <v>7783992</v>
      </c>
      <c r="F20" s="13">
        <f t="shared" si="0"/>
        <v>-82187</v>
      </c>
      <c r="G20" s="17"/>
      <c r="H20" s="17"/>
      <c r="I20" s="12" t="s">
        <v>38</v>
      </c>
      <c r="J20" s="13">
        <v>680000000</v>
      </c>
      <c r="K20" s="13">
        <v>1400000</v>
      </c>
      <c r="L20" s="14">
        <f t="shared" si="2"/>
        <v>-678600000</v>
      </c>
    </row>
    <row r="21" spans="1:12" ht="12.75" customHeight="1">
      <c r="A21" s="21"/>
      <c r="B21" s="22"/>
      <c r="C21" s="22"/>
      <c r="D21" s="23"/>
      <c r="E21" s="23"/>
      <c r="F21" s="23"/>
      <c r="G21" s="17"/>
      <c r="H21" s="16"/>
      <c r="I21" s="12" t="s">
        <v>39</v>
      </c>
      <c r="J21" s="13">
        <v>311000</v>
      </c>
      <c r="K21" s="13">
        <v>310000</v>
      </c>
      <c r="L21" s="14">
        <f t="shared" si="2"/>
        <v>-1000</v>
      </c>
    </row>
    <row r="22" spans="1:12" ht="12.75" customHeight="1">
      <c r="A22" s="21"/>
      <c r="B22" s="22"/>
      <c r="C22" s="22"/>
      <c r="D22" s="23"/>
      <c r="E22" s="23"/>
      <c r="F22" s="23"/>
      <c r="G22" s="16"/>
      <c r="H22" s="12" t="s">
        <v>37</v>
      </c>
      <c r="I22" s="12"/>
      <c r="J22" s="13">
        <f>SUM(J19:J21)</f>
        <v>770590000</v>
      </c>
      <c r="K22" s="13">
        <f>SUM(K19:K21)</f>
        <v>61989000</v>
      </c>
      <c r="L22" s="14">
        <f t="shared" si="2"/>
        <v>-708601000</v>
      </c>
    </row>
    <row r="23" spans="1:12" ht="12.75" customHeight="1">
      <c r="A23" s="21"/>
      <c r="B23" s="22"/>
      <c r="C23" s="22"/>
      <c r="D23" s="23"/>
      <c r="E23" s="23"/>
      <c r="F23" s="23"/>
      <c r="G23" s="12" t="s">
        <v>40</v>
      </c>
      <c r="H23" s="12"/>
      <c r="I23" s="12"/>
      <c r="J23" s="13">
        <f>J22</f>
        <v>770590000</v>
      </c>
      <c r="K23" s="13">
        <f>K22</f>
        <v>61989000</v>
      </c>
      <c r="L23" s="14">
        <f t="shared" si="2"/>
        <v>-708601000</v>
      </c>
    </row>
    <row r="24" spans="1:12" ht="12.75" customHeight="1">
      <c r="A24" s="21"/>
      <c r="B24" s="22"/>
      <c r="C24" s="22"/>
      <c r="D24" s="23"/>
      <c r="E24" s="23"/>
      <c r="F24" s="23"/>
      <c r="G24" s="11"/>
      <c r="H24" s="12"/>
      <c r="I24" s="12" t="s">
        <v>41</v>
      </c>
      <c r="J24" s="13">
        <v>6225881</v>
      </c>
      <c r="K24" s="13">
        <v>6225881</v>
      </c>
      <c r="L24" s="14">
        <f t="shared" si="2"/>
        <v>0</v>
      </c>
    </row>
    <row r="25" spans="1:12" ht="12.75" customHeight="1">
      <c r="A25" s="21"/>
      <c r="B25" s="22"/>
      <c r="C25" s="22"/>
      <c r="D25" s="23"/>
      <c r="E25" s="23"/>
      <c r="F25" s="23"/>
      <c r="G25" s="16"/>
      <c r="H25" s="12" t="s">
        <v>42</v>
      </c>
      <c r="I25" s="12"/>
      <c r="J25" s="13">
        <f>SUM(J24)</f>
        <v>6225881</v>
      </c>
      <c r="K25" s="13">
        <f>SUM(K24)</f>
        <v>6225881</v>
      </c>
      <c r="L25" s="14">
        <f t="shared" si="2"/>
        <v>0</v>
      </c>
    </row>
    <row r="26" spans="1:12" ht="12.75" customHeight="1">
      <c r="A26" s="21"/>
      <c r="B26" s="22"/>
      <c r="C26" s="22"/>
      <c r="D26" s="23"/>
      <c r="E26" s="23"/>
      <c r="F26" s="23"/>
      <c r="G26" s="12" t="s">
        <v>43</v>
      </c>
      <c r="H26" s="12"/>
      <c r="I26" s="12"/>
      <c r="J26" s="13">
        <f>J25</f>
        <v>6225881</v>
      </c>
      <c r="K26" s="13">
        <f>K25</f>
        <v>6225881</v>
      </c>
      <c r="L26" s="14">
        <f t="shared" si="2"/>
        <v>0</v>
      </c>
    </row>
    <row r="27" spans="1:12" ht="12.75" customHeight="1">
      <c r="A27" s="24"/>
      <c r="B27" s="25"/>
      <c r="C27" s="25"/>
      <c r="D27" s="26"/>
      <c r="E27" s="26"/>
      <c r="F27" s="26"/>
      <c r="G27" s="27"/>
      <c r="H27" s="28"/>
      <c r="I27" s="29" t="s">
        <v>44</v>
      </c>
      <c r="J27" s="13">
        <v>16000000</v>
      </c>
      <c r="K27" s="13">
        <v>16000000</v>
      </c>
      <c r="L27" s="14">
        <f t="shared" si="2"/>
        <v>0</v>
      </c>
    </row>
    <row r="28" spans="1:12" ht="12.75" customHeight="1">
      <c r="A28" s="24"/>
      <c r="B28" s="25"/>
      <c r="C28" s="25"/>
      <c r="D28" s="26"/>
      <c r="E28" s="26"/>
      <c r="F28" s="26"/>
      <c r="G28" s="28"/>
      <c r="H28" s="12" t="s">
        <v>45</v>
      </c>
      <c r="I28" s="12"/>
      <c r="J28" s="13">
        <f>SUM(J27)</f>
        <v>16000000</v>
      </c>
      <c r="K28" s="13">
        <f>SUM(K27)</f>
        <v>16000000</v>
      </c>
      <c r="L28" s="14">
        <f t="shared" si="2"/>
        <v>0</v>
      </c>
    </row>
    <row r="29" spans="1:12" ht="12.75" customHeight="1">
      <c r="A29" s="24"/>
      <c r="B29" s="25"/>
      <c r="C29" s="25"/>
      <c r="D29" s="26"/>
      <c r="E29" s="26"/>
      <c r="F29" s="26"/>
      <c r="G29" s="12" t="s">
        <v>45</v>
      </c>
      <c r="H29" s="12"/>
      <c r="I29" s="12"/>
      <c r="J29" s="13">
        <f>J28</f>
        <v>16000000</v>
      </c>
      <c r="K29" s="13">
        <f>K28</f>
        <v>16000000</v>
      </c>
      <c r="L29" s="14">
        <f t="shared" si="2"/>
        <v>0</v>
      </c>
    </row>
    <row r="30" spans="1:12" ht="12.75" customHeight="1">
      <c r="A30" s="24"/>
      <c r="B30" s="25"/>
      <c r="C30" s="25"/>
      <c r="D30" s="26"/>
      <c r="E30" s="26"/>
      <c r="F30" s="26"/>
      <c r="G30" s="11"/>
      <c r="H30" s="11"/>
      <c r="I30" s="12" t="s">
        <v>46</v>
      </c>
      <c r="J30" s="13">
        <v>380000000</v>
      </c>
      <c r="K30" s="13">
        <v>10000000</v>
      </c>
      <c r="L30" s="14">
        <f t="shared" si="2"/>
        <v>-370000000</v>
      </c>
    </row>
    <row r="31" spans="1:12" ht="12.75" customHeight="1">
      <c r="A31" s="24"/>
      <c r="B31" s="25"/>
      <c r="C31" s="25"/>
      <c r="D31" s="26"/>
      <c r="E31" s="26"/>
      <c r="F31" s="26"/>
      <c r="G31" s="17"/>
      <c r="H31" s="16"/>
      <c r="I31" s="12" t="s">
        <v>47</v>
      </c>
      <c r="J31" s="13">
        <v>22200000</v>
      </c>
      <c r="K31" s="13">
        <v>22200000</v>
      </c>
      <c r="L31" s="14">
        <f t="shared" si="2"/>
        <v>0</v>
      </c>
    </row>
    <row r="32" spans="1:12" ht="12.75" customHeight="1">
      <c r="A32" s="24"/>
      <c r="B32" s="25"/>
      <c r="C32" s="25"/>
      <c r="D32" s="26"/>
      <c r="E32" s="26"/>
      <c r="F32" s="26"/>
      <c r="G32" s="16"/>
      <c r="H32" s="12" t="s">
        <v>48</v>
      </c>
      <c r="I32" s="12"/>
      <c r="J32" s="13">
        <f>SUM(J30:J31)</f>
        <v>402200000</v>
      </c>
      <c r="K32" s="13">
        <f>SUM(K30:K31)</f>
        <v>32200000</v>
      </c>
      <c r="L32" s="14">
        <f t="shared" si="2"/>
        <v>-370000000</v>
      </c>
    </row>
    <row r="33" spans="1:12" ht="12.75" customHeight="1">
      <c r="A33" s="24"/>
      <c r="B33" s="25"/>
      <c r="C33" s="25"/>
      <c r="D33" s="26"/>
      <c r="E33" s="26"/>
      <c r="F33" s="26"/>
      <c r="G33" s="12" t="s">
        <v>49</v>
      </c>
      <c r="H33" s="12"/>
      <c r="I33" s="12"/>
      <c r="J33" s="13">
        <f>J32</f>
        <v>402200000</v>
      </c>
      <c r="K33" s="13">
        <f>K32</f>
        <v>32200000</v>
      </c>
      <c r="L33" s="14">
        <f t="shared" si="2"/>
        <v>-370000000</v>
      </c>
    </row>
    <row r="34" spans="1:12" ht="12.75" customHeight="1">
      <c r="A34" s="24"/>
      <c r="B34" s="25"/>
      <c r="C34" s="25"/>
      <c r="D34" s="26"/>
      <c r="E34" s="26"/>
      <c r="F34" s="26"/>
      <c r="G34" s="11"/>
      <c r="H34" s="12"/>
      <c r="I34" s="12" t="s">
        <v>50</v>
      </c>
      <c r="J34" s="13">
        <v>1582309</v>
      </c>
      <c r="K34" s="13">
        <v>0</v>
      </c>
      <c r="L34" s="14">
        <f t="shared" si="2"/>
        <v>-1582309</v>
      </c>
    </row>
    <row r="35" spans="1:12" ht="12.75" customHeight="1">
      <c r="A35" s="24"/>
      <c r="B35" s="25"/>
      <c r="C35" s="25"/>
      <c r="D35" s="26"/>
      <c r="E35" s="26"/>
      <c r="F35" s="26"/>
      <c r="G35" s="16"/>
      <c r="H35" s="12" t="s">
        <v>50</v>
      </c>
      <c r="I35" s="12"/>
      <c r="J35" s="13">
        <f>SUM(J34)</f>
        <v>1582309</v>
      </c>
      <c r="K35" s="13">
        <f>SUM(K34)</f>
        <v>0</v>
      </c>
      <c r="L35" s="14">
        <f t="shared" si="2"/>
        <v>-1582309</v>
      </c>
    </row>
    <row r="36" spans="1:12" ht="12.75" customHeight="1">
      <c r="A36" s="24"/>
      <c r="B36" s="25"/>
      <c r="C36" s="25"/>
      <c r="D36" s="26"/>
      <c r="E36" s="26"/>
      <c r="F36" s="26"/>
      <c r="G36" s="12" t="s">
        <v>50</v>
      </c>
      <c r="H36" s="12"/>
      <c r="I36" s="12"/>
      <c r="J36" s="13">
        <f>J35</f>
        <v>1582309</v>
      </c>
      <c r="K36" s="13">
        <f>K35</f>
        <v>0</v>
      </c>
      <c r="L36" s="14">
        <f t="shared" si="2"/>
        <v>-1582309</v>
      </c>
    </row>
    <row r="37" spans="1:12" ht="12.75" customHeight="1">
      <c r="A37" s="24"/>
      <c r="B37" s="25"/>
      <c r="C37" s="25"/>
      <c r="D37" s="26"/>
      <c r="E37" s="26"/>
      <c r="F37" s="26"/>
      <c r="G37" s="11"/>
      <c r="H37" s="12"/>
      <c r="I37" s="12" t="s">
        <v>51</v>
      </c>
      <c r="J37" s="13">
        <v>10000000</v>
      </c>
      <c r="K37" s="13">
        <v>0</v>
      </c>
      <c r="L37" s="14">
        <f t="shared" si="2"/>
        <v>-10000000</v>
      </c>
    </row>
    <row r="38" spans="1:12" ht="12.75" customHeight="1">
      <c r="A38" s="24"/>
      <c r="B38" s="25"/>
      <c r="C38" s="25"/>
      <c r="D38" s="26"/>
      <c r="E38" s="26"/>
      <c r="F38" s="26"/>
      <c r="G38" s="16"/>
      <c r="H38" s="12" t="s">
        <v>51</v>
      </c>
      <c r="I38" s="12"/>
      <c r="J38" s="13">
        <f>SUM(J37)</f>
        <v>10000000</v>
      </c>
      <c r="K38" s="13">
        <f>SUM(K37)</f>
        <v>0</v>
      </c>
      <c r="L38" s="14">
        <f t="shared" si="2"/>
        <v>-10000000</v>
      </c>
    </row>
    <row r="39" spans="1:12" ht="12.75" customHeight="1">
      <c r="A39" s="24"/>
      <c r="B39" s="25"/>
      <c r="C39" s="25"/>
      <c r="D39" s="26"/>
      <c r="E39" s="26"/>
      <c r="F39" s="26"/>
      <c r="G39" s="12" t="s">
        <v>51</v>
      </c>
      <c r="H39" s="12"/>
      <c r="I39" s="12"/>
      <c r="J39" s="13">
        <f>J38</f>
        <v>10000000</v>
      </c>
      <c r="K39" s="13">
        <f>K38</f>
        <v>0</v>
      </c>
      <c r="L39" s="14">
        <f t="shared" si="2"/>
        <v>-10000000</v>
      </c>
    </row>
    <row r="40" spans="1:12" ht="18.75" customHeight="1" thickBot="1">
      <c r="A40" s="30" t="s">
        <v>52</v>
      </c>
      <c r="B40" s="31"/>
      <c r="C40" s="32"/>
      <c r="D40" s="33">
        <f>SUM(D8,D12,D16,D20)</f>
        <v>1251301000</v>
      </c>
      <c r="E40" s="33">
        <f>SUM(E8,E12,E16,E20)</f>
        <v>201314813</v>
      </c>
      <c r="F40" s="33">
        <f>E40-D40</f>
        <v>-1049986187</v>
      </c>
      <c r="G40" s="34" t="s">
        <v>53</v>
      </c>
      <c r="H40" s="31"/>
      <c r="I40" s="32"/>
      <c r="J40" s="33">
        <f>SUM(J18,J23,J26,J29,J33,J36,J39)</f>
        <v>1251301000</v>
      </c>
      <c r="K40" s="33">
        <f>SUM(K18,K23,K26,K29,K33,K36,K39)</f>
        <v>158957421</v>
      </c>
      <c r="L40" s="35">
        <f t="shared" si="2"/>
        <v>-1092343579</v>
      </c>
    </row>
    <row r="43" spans="1:12">
      <c r="E43" s="36"/>
      <c r="F43" s="36"/>
      <c r="L43" s="36"/>
    </row>
  </sheetData>
  <mergeCells count="32">
    <mergeCell ref="G30:G32"/>
    <mergeCell ref="H30:H31"/>
    <mergeCell ref="G34:G35"/>
    <mergeCell ref="G37:G38"/>
    <mergeCell ref="A40:C40"/>
    <mergeCell ref="G40:I40"/>
    <mergeCell ref="H13:H16"/>
    <mergeCell ref="A17:A19"/>
    <mergeCell ref="B17:B18"/>
    <mergeCell ref="G19:G22"/>
    <mergeCell ref="H19:H21"/>
    <mergeCell ref="G24:G25"/>
    <mergeCell ref="L3:L4"/>
    <mergeCell ref="A5:A7"/>
    <mergeCell ref="B5:B6"/>
    <mergeCell ref="G5:G17"/>
    <mergeCell ref="H5:H8"/>
    <mergeCell ref="A9:A11"/>
    <mergeCell ref="B9:B10"/>
    <mergeCell ref="H10:H11"/>
    <mergeCell ref="A13:A15"/>
    <mergeCell ref="B13:B14"/>
    <mergeCell ref="A1:L1"/>
    <mergeCell ref="A2:F2"/>
    <mergeCell ref="G2:L2"/>
    <mergeCell ref="A3:C3"/>
    <mergeCell ref="D3:D4"/>
    <mergeCell ref="E3:E4"/>
    <mergeCell ref="F3:F4"/>
    <mergeCell ref="G3:I3"/>
    <mergeCell ref="J3:J4"/>
    <mergeCell ref="K3:K4"/>
  </mergeCells>
  <phoneticPr fontId="4" type="noConversion"/>
  <pageMargins left="0.27559055118110237" right="0.27559055118110237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sqref="A1:L1"/>
    </sheetView>
  </sheetViews>
  <sheetFormatPr defaultRowHeight="13.5"/>
  <cols>
    <col min="1" max="1" width="12.125" style="238" customWidth="1"/>
    <col min="2" max="3" width="10.75" style="238" customWidth="1"/>
    <col min="4" max="5" width="13.125" style="238" customWidth="1"/>
    <col min="6" max="6" width="12.5" style="238" customWidth="1"/>
    <col min="7" max="8" width="10.75" style="238" customWidth="1"/>
    <col min="9" max="9" width="14.5" style="238" customWidth="1"/>
    <col min="10" max="11" width="13.125" style="238" customWidth="1"/>
    <col min="12" max="12" width="11.5" style="238" bestFit="1" customWidth="1"/>
    <col min="13" max="16384" width="9" style="238"/>
  </cols>
  <sheetData>
    <row r="1" spans="1:12" ht="33" customHeight="1">
      <c r="A1" s="237" t="s">
        <v>161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3.5" customHeight="1">
      <c r="A2" s="239" t="s">
        <v>162</v>
      </c>
      <c r="B2" s="239"/>
      <c r="C2" s="239"/>
      <c r="D2" s="239"/>
      <c r="E2" s="239"/>
      <c r="F2" s="239"/>
      <c r="G2" s="239" t="s">
        <v>163</v>
      </c>
      <c r="H2" s="239"/>
      <c r="I2" s="239"/>
      <c r="J2" s="239"/>
      <c r="K2" s="239"/>
      <c r="L2" s="239"/>
    </row>
    <row r="3" spans="1:12" ht="13.5" customHeight="1">
      <c r="A3" s="239" t="s">
        <v>91</v>
      </c>
      <c r="B3" s="239"/>
      <c r="C3" s="239"/>
      <c r="D3" s="239" t="s">
        <v>164</v>
      </c>
      <c r="E3" s="239" t="s">
        <v>165</v>
      </c>
      <c r="F3" s="239" t="s">
        <v>166</v>
      </c>
      <c r="G3" s="239" t="s">
        <v>91</v>
      </c>
      <c r="H3" s="239"/>
      <c r="I3" s="239"/>
      <c r="J3" s="239" t="s">
        <v>164</v>
      </c>
      <c r="K3" s="239" t="s">
        <v>165</v>
      </c>
      <c r="L3" s="239" t="s">
        <v>166</v>
      </c>
    </row>
    <row r="4" spans="1:12" ht="13.5" customHeight="1">
      <c r="A4" s="240" t="s">
        <v>7</v>
      </c>
      <c r="B4" s="240" t="s">
        <v>8</v>
      </c>
      <c r="C4" s="240" t="s">
        <v>158</v>
      </c>
      <c r="D4" s="239"/>
      <c r="E4" s="239"/>
      <c r="F4" s="239"/>
      <c r="G4" s="240" t="s">
        <v>7</v>
      </c>
      <c r="H4" s="240" t="s">
        <v>8</v>
      </c>
      <c r="I4" s="240" t="s">
        <v>158</v>
      </c>
      <c r="J4" s="239"/>
      <c r="K4" s="239"/>
      <c r="L4" s="239"/>
    </row>
    <row r="5" spans="1:12" ht="13.5" customHeight="1">
      <c r="A5" s="241"/>
      <c r="B5" s="242"/>
      <c r="C5" s="242" t="s">
        <v>142</v>
      </c>
      <c r="D5" s="243">
        <v>59500000</v>
      </c>
      <c r="E5" s="243">
        <v>55300000</v>
      </c>
      <c r="F5" s="244">
        <f>E5-D5</f>
        <v>-4200000</v>
      </c>
      <c r="G5" s="241"/>
      <c r="H5" s="241"/>
      <c r="I5" s="245" t="s">
        <v>167</v>
      </c>
      <c r="J5" s="243">
        <v>527085000</v>
      </c>
      <c r="K5" s="243">
        <v>527085000</v>
      </c>
      <c r="L5" s="244">
        <f>K5-J5</f>
        <v>0</v>
      </c>
    </row>
    <row r="6" spans="1:12" ht="13.5" customHeight="1">
      <c r="A6" s="241"/>
      <c r="B6" s="242" t="s">
        <v>142</v>
      </c>
      <c r="C6" s="242"/>
      <c r="D6" s="243">
        <f>D5</f>
        <v>59500000</v>
      </c>
      <c r="E6" s="243">
        <f>E5</f>
        <v>55300000</v>
      </c>
      <c r="F6" s="244">
        <f t="shared" ref="F6:F25" si="0">E6-D6</f>
        <v>-4200000</v>
      </c>
      <c r="G6" s="241"/>
      <c r="H6" s="241"/>
      <c r="I6" s="245" t="s">
        <v>168</v>
      </c>
      <c r="J6" s="243">
        <v>186113060</v>
      </c>
      <c r="K6" s="243">
        <v>186113060</v>
      </c>
      <c r="L6" s="244">
        <f t="shared" ref="L6:L48" si="1">K6-J6</f>
        <v>0</v>
      </c>
    </row>
    <row r="7" spans="1:12" ht="13.5" customHeight="1">
      <c r="A7" s="246" t="s">
        <v>169</v>
      </c>
      <c r="B7" s="242"/>
      <c r="C7" s="242"/>
      <c r="D7" s="243">
        <f>D6</f>
        <v>59500000</v>
      </c>
      <c r="E7" s="243">
        <f>E6</f>
        <v>55300000</v>
      </c>
      <c r="F7" s="244">
        <f t="shared" si="0"/>
        <v>-4200000</v>
      </c>
      <c r="G7" s="241"/>
      <c r="H7" s="241"/>
      <c r="I7" s="245" t="s">
        <v>170</v>
      </c>
      <c r="J7" s="243">
        <v>24650000</v>
      </c>
      <c r="K7" s="243">
        <v>24650000</v>
      </c>
      <c r="L7" s="244">
        <f t="shared" si="1"/>
        <v>0</v>
      </c>
    </row>
    <row r="8" spans="1:12" ht="13.5" customHeight="1">
      <c r="A8" s="241"/>
      <c r="B8" s="242"/>
      <c r="C8" s="242" t="s">
        <v>126</v>
      </c>
      <c r="D8" s="243">
        <v>911527550</v>
      </c>
      <c r="E8" s="243">
        <v>913444710</v>
      </c>
      <c r="F8" s="244">
        <f t="shared" si="0"/>
        <v>1917160</v>
      </c>
      <c r="G8" s="241"/>
      <c r="H8" s="241"/>
      <c r="I8" s="247" t="s">
        <v>171</v>
      </c>
      <c r="J8" s="243">
        <v>56895330</v>
      </c>
      <c r="K8" s="243">
        <v>56895330</v>
      </c>
      <c r="L8" s="244">
        <f t="shared" si="1"/>
        <v>0</v>
      </c>
    </row>
    <row r="9" spans="1:12" ht="13.5" customHeight="1">
      <c r="A9" s="241"/>
      <c r="B9" s="242" t="s">
        <v>126</v>
      </c>
      <c r="C9" s="242"/>
      <c r="D9" s="243">
        <f>D8</f>
        <v>911527550</v>
      </c>
      <c r="E9" s="243">
        <f t="shared" ref="E9:E10" si="2">E8</f>
        <v>913444710</v>
      </c>
      <c r="F9" s="244">
        <f t="shared" si="0"/>
        <v>1917160</v>
      </c>
      <c r="G9" s="241"/>
      <c r="H9" s="241"/>
      <c r="I9" s="245" t="s">
        <v>172</v>
      </c>
      <c r="J9" s="243">
        <v>62510510</v>
      </c>
      <c r="K9" s="243">
        <v>62510510</v>
      </c>
      <c r="L9" s="244">
        <f t="shared" si="1"/>
        <v>0</v>
      </c>
    </row>
    <row r="10" spans="1:12" ht="13.5" customHeight="1">
      <c r="A10" s="242" t="s">
        <v>126</v>
      </c>
      <c r="B10" s="242"/>
      <c r="C10" s="242"/>
      <c r="D10" s="243">
        <f>D9</f>
        <v>911527550</v>
      </c>
      <c r="E10" s="243">
        <f t="shared" si="2"/>
        <v>913444710</v>
      </c>
      <c r="F10" s="244">
        <f t="shared" si="0"/>
        <v>1917160</v>
      </c>
      <c r="G10" s="241"/>
      <c r="H10" s="241"/>
      <c r="I10" s="245" t="s">
        <v>173</v>
      </c>
      <c r="J10" s="243">
        <v>7807400</v>
      </c>
      <c r="K10" s="243">
        <v>7765100</v>
      </c>
      <c r="L10" s="244">
        <f t="shared" si="1"/>
        <v>-42300</v>
      </c>
    </row>
    <row r="11" spans="1:12" ht="13.5" customHeight="1">
      <c r="A11" s="241"/>
      <c r="B11" s="241"/>
      <c r="C11" s="242" t="s">
        <v>174</v>
      </c>
      <c r="D11" s="243">
        <v>26225000</v>
      </c>
      <c r="E11" s="243">
        <v>24585000</v>
      </c>
      <c r="F11" s="244">
        <f t="shared" si="0"/>
        <v>-1640000</v>
      </c>
      <c r="G11" s="241"/>
      <c r="H11" s="242" t="s">
        <v>75</v>
      </c>
      <c r="I11" s="245"/>
      <c r="J11" s="243">
        <f>SUM(J5:J10)</f>
        <v>865061300</v>
      </c>
      <c r="K11" s="243">
        <f>SUM(K5:K10)</f>
        <v>865019000</v>
      </c>
      <c r="L11" s="244">
        <f t="shared" si="1"/>
        <v>-42300</v>
      </c>
    </row>
    <row r="12" spans="1:12" ht="13.5" customHeight="1">
      <c r="A12" s="241"/>
      <c r="B12" s="241"/>
      <c r="C12" s="242" t="s">
        <v>104</v>
      </c>
      <c r="D12" s="243">
        <v>23000000</v>
      </c>
      <c r="E12" s="243">
        <v>30250450</v>
      </c>
      <c r="F12" s="244">
        <f t="shared" si="0"/>
        <v>7250450</v>
      </c>
      <c r="G12" s="241"/>
      <c r="H12" s="241"/>
      <c r="I12" s="245" t="s">
        <v>175</v>
      </c>
      <c r="J12" s="243">
        <v>1056500</v>
      </c>
      <c r="K12" s="243">
        <v>781500</v>
      </c>
      <c r="L12" s="244">
        <f t="shared" si="1"/>
        <v>-275000</v>
      </c>
    </row>
    <row r="13" spans="1:12" ht="13.5" customHeight="1">
      <c r="A13" s="241"/>
      <c r="B13" s="242" t="s">
        <v>14</v>
      </c>
      <c r="C13" s="242"/>
      <c r="D13" s="243">
        <f>SUM(D11:D12)</f>
        <v>49225000</v>
      </c>
      <c r="E13" s="243">
        <f>SUM(E11:E12)</f>
        <v>54835450</v>
      </c>
      <c r="F13" s="244">
        <f t="shared" si="0"/>
        <v>5610450</v>
      </c>
      <c r="G13" s="241"/>
      <c r="H13" s="241"/>
      <c r="I13" s="245" t="s">
        <v>176</v>
      </c>
      <c r="J13" s="243">
        <v>2128000</v>
      </c>
      <c r="K13" s="243">
        <v>1568400</v>
      </c>
      <c r="L13" s="244">
        <f t="shared" si="1"/>
        <v>-559600</v>
      </c>
    </row>
    <row r="14" spans="1:12" ht="13.5" customHeight="1">
      <c r="A14" s="242" t="s">
        <v>14</v>
      </c>
      <c r="B14" s="242"/>
      <c r="C14" s="242"/>
      <c r="D14" s="243">
        <f>D13</f>
        <v>49225000</v>
      </c>
      <c r="E14" s="243">
        <f>E13</f>
        <v>54835450</v>
      </c>
      <c r="F14" s="244">
        <f t="shared" si="0"/>
        <v>5610450</v>
      </c>
      <c r="G14" s="241"/>
      <c r="H14" s="242" t="s">
        <v>24</v>
      </c>
      <c r="I14" s="245"/>
      <c r="J14" s="243">
        <f>SUM(J12:J13)</f>
        <v>3184500</v>
      </c>
      <c r="K14" s="243">
        <f>SUM(K12:K13)</f>
        <v>2349900</v>
      </c>
      <c r="L14" s="244">
        <f t="shared" si="1"/>
        <v>-834600</v>
      </c>
    </row>
    <row r="15" spans="1:12" ht="13.5" customHeight="1">
      <c r="A15" s="241"/>
      <c r="B15" s="242"/>
      <c r="C15" s="242" t="s">
        <v>127</v>
      </c>
      <c r="D15" s="243">
        <v>10000000</v>
      </c>
      <c r="E15" s="243">
        <v>10000000</v>
      </c>
      <c r="F15" s="244">
        <f t="shared" si="0"/>
        <v>0</v>
      </c>
      <c r="G15" s="241"/>
      <c r="H15" s="241"/>
      <c r="I15" s="245" t="s">
        <v>177</v>
      </c>
      <c r="J15" s="243">
        <v>3955950</v>
      </c>
      <c r="K15" s="243">
        <v>3651950</v>
      </c>
      <c r="L15" s="244">
        <f t="shared" si="1"/>
        <v>-304000</v>
      </c>
    </row>
    <row r="16" spans="1:12" ht="13.5" customHeight="1">
      <c r="A16" s="241"/>
      <c r="B16" s="242" t="s">
        <v>127</v>
      </c>
      <c r="C16" s="242"/>
      <c r="D16" s="243">
        <f>D15</f>
        <v>10000000</v>
      </c>
      <c r="E16" s="243">
        <f>E15</f>
        <v>10000000</v>
      </c>
      <c r="F16" s="244">
        <f t="shared" si="0"/>
        <v>0</v>
      </c>
      <c r="G16" s="241"/>
      <c r="H16" s="241"/>
      <c r="I16" s="245" t="s">
        <v>178</v>
      </c>
      <c r="J16" s="243">
        <v>12344340</v>
      </c>
      <c r="K16" s="243">
        <v>12344340</v>
      </c>
      <c r="L16" s="244">
        <f t="shared" si="1"/>
        <v>0</v>
      </c>
    </row>
    <row r="17" spans="1:12" ht="13.5" customHeight="1">
      <c r="A17" s="242" t="s">
        <v>127</v>
      </c>
      <c r="B17" s="242"/>
      <c r="C17" s="242"/>
      <c r="D17" s="243">
        <f>D16</f>
        <v>10000000</v>
      </c>
      <c r="E17" s="243">
        <f>E16</f>
        <v>10000000</v>
      </c>
      <c r="F17" s="244">
        <f t="shared" si="0"/>
        <v>0</v>
      </c>
      <c r="G17" s="241"/>
      <c r="H17" s="241"/>
      <c r="I17" s="248" t="s">
        <v>179</v>
      </c>
      <c r="J17" s="243">
        <v>15500000</v>
      </c>
      <c r="K17" s="243">
        <v>15187750</v>
      </c>
      <c r="L17" s="244">
        <f t="shared" si="1"/>
        <v>-312250</v>
      </c>
    </row>
    <row r="18" spans="1:12" ht="13.5" customHeight="1">
      <c r="A18" s="241"/>
      <c r="B18" s="241"/>
      <c r="C18" s="242" t="s">
        <v>180</v>
      </c>
      <c r="D18" s="243">
        <v>52776833</v>
      </c>
      <c r="E18" s="243">
        <v>52776833</v>
      </c>
      <c r="F18" s="244">
        <f t="shared" si="0"/>
        <v>0</v>
      </c>
      <c r="G18" s="241"/>
      <c r="H18" s="241"/>
      <c r="I18" s="245" t="s">
        <v>181</v>
      </c>
      <c r="J18" s="243">
        <v>5065960</v>
      </c>
      <c r="K18" s="243">
        <v>5065960</v>
      </c>
      <c r="L18" s="244">
        <f t="shared" si="1"/>
        <v>0</v>
      </c>
    </row>
    <row r="19" spans="1:12" ht="13.5" customHeight="1">
      <c r="A19" s="241"/>
      <c r="B19" s="241"/>
      <c r="C19" s="249" t="s">
        <v>182</v>
      </c>
      <c r="D19" s="243">
        <v>23274357</v>
      </c>
      <c r="E19" s="243">
        <v>23274357</v>
      </c>
      <c r="F19" s="244">
        <f t="shared" si="0"/>
        <v>0</v>
      </c>
      <c r="G19" s="241"/>
      <c r="H19" s="241"/>
      <c r="I19" s="245" t="s">
        <v>183</v>
      </c>
      <c r="J19" s="243">
        <v>3102480</v>
      </c>
      <c r="K19" s="243">
        <v>3102480</v>
      </c>
      <c r="L19" s="244">
        <f t="shared" si="1"/>
        <v>0</v>
      </c>
    </row>
    <row r="20" spans="1:12" ht="13.5" customHeight="1">
      <c r="A20" s="241"/>
      <c r="B20" s="242" t="s">
        <v>29</v>
      </c>
      <c r="C20" s="242"/>
      <c r="D20" s="243">
        <f>SUM(D18:D19)</f>
        <v>76051190</v>
      </c>
      <c r="E20" s="243">
        <f>SUM(E18:E19)</f>
        <v>76051190</v>
      </c>
      <c r="F20" s="244">
        <f t="shared" si="0"/>
        <v>0</v>
      </c>
      <c r="G20" s="241"/>
      <c r="H20" s="241"/>
      <c r="I20" s="245" t="s">
        <v>184</v>
      </c>
      <c r="J20" s="243">
        <v>3686400</v>
      </c>
      <c r="K20" s="243">
        <v>3223400</v>
      </c>
      <c r="L20" s="244">
        <f t="shared" si="1"/>
        <v>-463000</v>
      </c>
    </row>
    <row r="21" spans="1:12" ht="13.5" customHeight="1">
      <c r="A21" s="242" t="s">
        <v>29</v>
      </c>
      <c r="B21" s="242"/>
      <c r="C21" s="242"/>
      <c r="D21" s="243">
        <f>D20</f>
        <v>76051190</v>
      </c>
      <c r="E21" s="243">
        <f>E20</f>
        <v>76051190</v>
      </c>
      <c r="F21" s="244">
        <f t="shared" si="0"/>
        <v>0</v>
      </c>
      <c r="G21" s="241"/>
      <c r="H21" s="242" t="s">
        <v>33</v>
      </c>
      <c r="I21" s="245"/>
      <c r="J21" s="243">
        <f>SUM(J15:J20)</f>
        <v>43655130</v>
      </c>
      <c r="K21" s="243">
        <f>SUM(K15:K20)</f>
        <v>42575880</v>
      </c>
      <c r="L21" s="244">
        <f t="shared" si="1"/>
        <v>-1079250</v>
      </c>
    </row>
    <row r="22" spans="1:12" ht="13.5" customHeight="1">
      <c r="A22" s="241"/>
      <c r="B22" s="241"/>
      <c r="C22" s="249" t="s">
        <v>185</v>
      </c>
      <c r="D22" s="243">
        <v>78078</v>
      </c>
      <c r="E22" s="243">
        <v>73593</v>
      </c>
      <c r="F22" s="244">
        <f t="shared" si="0"/>
        <v>-4485</v>
      </c>
      <c r="G22" s="242" t="s">
        <v>35</v>
      </c>
      <c r="H22" s="242"/>
      <c r="I22" s="245"/>
      <c r="J22" s="243">
        <f>SUM(J11,J14,J21)</f>
        <v>911900930</v>
      </c>
      <c r="K22" s="243">
        <f>SUM(K11,K14,K21)</f>
        <v>909944780</v>
      </c>
      <c r="L22" s="244">
        <f t="shared" si="1"/>
        <v>-1956150</v>
      </c>
    </row>
    <row r="23" spans="1:12" ht="13.5" customHeight="1">
      <c r="A23" s="241"/>
      <c r="B23" s="241"/>
      <c r="C23" s="242" t="s">
        <v>186</v>
      </c>
      <c r="D23" s="243">
        <v>12850182</v>
      </c>
      <c r="E23" s="243">
        <v>12850182</v>
      </c>
      <c r="F23" s="244">
        <f t="shared" si="0"/>
        <v>0</v>
      </c>
      <c r="G23" s="241"/>
      <c r="H23" s="241"/>
      <c r="I23" s="242" t="s">
        <v>187</v>
      </c>
      <c r="J23" s="243">
        <v>279000</v>
      </c>
      <c r="K23" s="243">
        <v>279000</v>
      </c>
      <c r="L23" s="244">
        <f t="shared" si="1"/>
        <v>0</v>
      </c>
    </row>
    <row r="24" spans="1:12" ht="13.5" customHeight="1">
      <c r="A24" s="241"/>
      <c r="B24" s="242" t="s">
        <v>36</v>
      </c>
      <c r="C24" s="242"/>
      <c r="D24" s="243">
        <f>SUM(D22:D23)</f>
        <v>12928260</v>
      </c>
      <c r="E24" s="243">
        <f>SUM(E22:E23)</f>
        <v>12923775</v>
      </c>
      <c r="F24" s="244">
        <f t="shared" si="0"/>
        <v>-4485</v>
      </c>
      <c r="G24" s="241"/>
      <c r="H24" s="241"/>
      <c r="I24" s="242" t="s">
        <v>188</v>
      </c>
      <c r="J24" s="243">
        <v>15321000</v>
      </c>
      <c r="K24" s="243">
        <v>15321000</v>
      </c>
      <c r="L24" s="244">
        <f t="shared" si="1"/>
        <v>0</v>
      </c>
    </row>
    <row r="25" spans="1:12" ht="13.5" customHeight="1">
      <c r="A25" s="242" t="s">
        <v>36</v>
      </c>
      <c r="B25" s="250"/>
      <c r="C25" s="242"/>
      <c r="D25" s="243">
        <f>D24</f>
        <v>12928260</v>
      </c>
      <c r="E25" s="243">
        <f>E24</f>
        <v>12923775</v>
      </c>
      <c r="F25" s="244">
        <f t="shared" si="0"/>
        <v>-4485</v>
      </c>
      <c r="G25" s="241"/>
      <c r="H25" s="241"/>
      <c r="I25" s="242" t="s">
        <v>189</v>
      </c>
      <c r="J25" s="243">
        <v>7036400</v>
      </c>
      <c r="K25" s="243">
        <v>7036400</v>
      </c>
      <c r="L25" s="244">
        <f t="shared" si="1"/>
        <v>0</v>
      </c>
    </row>
    <row r="26" spans="1:12" ht="13.5" customHeight="1">
      <c r="A26" s="250"/>
      <c r="B26" s="250"/>
      <c r="C26" s="250"/>
      <c r="D26" s="250"/>
      <c r="E26" s="250"/>
      <c r="F26" s="250"/>
      <c r="G26" s="241"/>
      <c r="H26" s="242" t="s">
        <v>187</v>
      </c>
      <c r="I26" s="242"/>
      <c r="J26" s="243">
        <f>SUM(J23:J25)</f>
        <v>22636400</v>
      </c>
      <c r="K26" s="243">
        <f>SUM(K23:K25)</f>
        <v>22636400</v>
      </c>
      <c r="L26" s="244">
        <f t="shared" si="1"/>
        <v>0</v>
      </c>
    </row>
    <row r="27" spans="1:12" ht="13.5" customHeight="1">
      <c r="A27" s="250"/>
      <c r="B27" s="250"/>
      <c r="C27" s="250"/>
      <c r="D27" s="250"/>
      <c r="E27" s="250"/>
      <c r="F27" s="250"/>
      <c r="G27" s="242" t="s">
        <v>40</v>
      </c>
      <c r="H27" s="242"/>
      <c r="I27" s="245"/>
      <c r="J27" s="243">
        <f>J26</f>
        <v>22636400</v>
      </c>
      <c r="K27" s="243">
        <f>K26</f>
        <v>22636400</v>
      </c>
      <c r="L27" s="244">
        <f t="shared" si="1"/>
        <v>0</v>
      </c>
    </row>
    <row r="28" spans="1:12" ht="13.5" customHeight="1">
      <c r="A28" s="250"/>
      <c r="B28" s="250"/>
      <c r="C28" s="250"/>
      <c r="D28" s="250"/>
      <c r="E28" s="250"/>
      <c r="F28" s="250"/>
      <c r="G28" s="241"/>
      <c r="H28" s="241"/>
      <c r="I28" s="245" t="s">
        <v>190</v>
      </c>
      <c r="J28" s="243">
        <v>28500000</v>
      </c>
      <c r="K28" s="243">
        <v>28269095</v>
      </c>
      <c r="L28" s="244">
        <f t="shared" si="1"/>
        <v>-230905</v>
      </c>
    </row>
    <row r="29" spans="1:12" ht="13.5" customHeight="1">
      <c r="A29" s="250"/>
      <c r="B29" s="250"/>
      <c r="C29" s="250"/>
      <c r="D29" s="250"/>
      <c r="E29" s="250"/>
      <c r="F29" s="250"/>
      <c r="G29" s="241"/>
      <c r="H29" s="241"/>
      <c r="I29" s="245" t="s">
        <v>191</v>
      </c>
      <c r="J29" s="243">
        <v>5040630</v>
      </c>
      <c r="K29" s="243">
        <v>5040630</v>
      </c>
      <c r="L29" s="244">
        <f t="shared" si="1"/>
        <v>0</v>
      </c>
    </row>
    <row r="30" spans="1:12" ht="13.5" customHeight="1">
      <c r="A30" s="250"/>
      <c r="B30" s="250"/>
      <c r="C30" s="250"/>
      <c r="D30" s="250"/>
      <c r="E30" s="250"/>
      <c r="F30" s="250"/>
      <c r="G30" s="241"/>
      <c r="H30" s="241"/>
      <c r="I30" s="245" t="s">
        <v>192</v>
      </c>
      <c r="J30" s="243">
        <v>5500000</v>
      </c>
      <c r="K30" s="243">
        <v>5500000</v>
      </c>
      <c r="L30" s="244">
        <f t="shared" si="1"/>
        <v>0</v>
      </c>
    </row>
    <row r="31" spans="1:12" ht="13.5" customHeight="1">
      <c r="A31" s="250"/>
      <c r="B31" s="250"/>
      <c r="C31" s="250"/>
      <c r="D31" s="250"/>
      <c r="E31" s="250"/>
      <c r="F31" s="250"/>
      <c r="G31" s="241"/>
      <c r="H31" s="241"/>
      <c r="I31" s="245" t="s">
        <v>193</v>
      </c>
      <c r="J31" s="243">
        <v>4790000</v>
      </c>
      <c r="K31" s="243">
        <v>5020900</v>
      </c>
      <c r="L31" s="244">
        <f t="shared" si="1"/>
        <v>230900</v>
      </c>
    </row>
    <row r="32" spans="1:12" ht="13.5" customHeight="1">
      <c r="A32" s="250"/>
      <c r="B32" s="250"/>
      <c r="C32" s="250"/>
      <c r="D32" s="250"/>
      <c r="E32" s="250"/>
      <c r="F32" s="250"/>
      <c r="G32" s="241"/>
      <c r="H32" s="241"/>
      <c r="I32" s="245" t="s">
        <v>194</v>
      </c>
      <c r="J32" s="243">
        <v>9897000</v>
      </c>
      <c r="K32" s="243">
        <v>9897000</v>
      </c>
      <c r="L32" s="244">
        <f t="shared" si="1"/>
        <v>0</v>
      </c>
    </row>
    <row r="33" spans="1:13" ht="13.5" customHeight="1">
      <c r="A33" s="250"/>
      <c r="B33" s="250"/>
      <c r="C33" s="250"/>
      <c r="D33" s="250"/>
      <c r="E33" s="250"/>
      <c r="F33" s="250"/>
      <c r="G33" s="241"/>
      <c r="H33" s="241"/>
      <c r="I33" s="245" t="s">
        <v>195</v>
      </c>
      <c r="J33" s="243">
        <v>4353960</v>
      </c>
      <c r="K33" s="243">
        <v>4353960</v>
      </c>
      <c r="L33" s="244">
        <f t="shared" si="1"/>
        <v>0</v>
      </c>
    </row>
    <row r="34" spans="1:13" ht="13.5" customHeight="1">
      <c r="A34" s="250"/>
      <c r="B34" s="250"/>
      <c r="C34" s="250"/>
      <c r="D34" s="250"/>
      <c r="E34" s="250"/>
      <c r="F34" s="250"/>
      <c r="G34" s="241"/>
      <c r="H34" s="241"/>
      <c r="I34" s="245" t="s">
        <v>196</v>
      </c>
      <c r="J34" s="243">
        <v>10250000</v>
      </c>
      <c r="K34" s="243">
        <v>9836690</v>
      </c>
      <c r="L34" s="244">
        <f t="shared" si="1"/>
        <v>-413310</v>
      </c>
    </row>
    <row r="35" spans="1:13" ht="13.5" customHeight="1">
      <c r="A35" s="250"/>
      <c r="B35" s="250"/>
      <c r="C35" s="250"/>
      <c r="D35" s="250"/>
      <c r="E35" s="250"/>
      <c r="F35" s="250"/>
      <c r="G35" s="241"/>
      <c r="H35" s="242" t="s">
        <v>197</v>
      </c>
      <c r="I35" s="245"/>
      <c r="J35" s="243">
        <f>SUM(J28:J34)</f>
        <v>68331590</v>
      </c>
      <c r="K35" s="243">
        <f>SUM(K28:K34)</f>
        <v>67918275</v>
      </c>
      <c r="L35" s="244">
        <f t="shared" si="1"/>
        <v>-413315</v>
      </c>
    </row>
    <row r="36" spans="1:13" ht="13.5" customHeight="1">
      <c r="A36" s="250"/>
      <c r="B36" s="250"/>
      <c r="C36" s="250"/>
      <c r="D36" s="250"/>
      <c r="E36" s="250"/>
      <c r="F36" s="250"/>
      <c r="G36" s="241"/>
      <c r="H36" s="241"/>
      <c r="I36" s="245" t="s">
        <v>198</v>
      </c>
      <c r="J36" s="243">
        <v>2600000</v>
      </c>
      <c r="K36" s="243">
        <v>2600000</v>
      </c>
      <c r="L36" s="244">
        <f t="shared" si="1"/>
        <v>0</v>
      </c>
    </row>
    <row r="37" spans="1:13" ht="13.5" customHeight="1">
      <c r="A37" s="250"/>
      <c r="B37" s="250"/>
      <c r="C37" s="250"/>
      <c r="D37" s="250"/>
      <c r="E37" s="250"/>
      <c r="F37" s="250"/>
      <c r="G37" s="241"/>
      <c r="H37" s="241"/>
      <c r="I37" s="248" t="s">
        <v>199</v>
      </c>
      <c r="J37" s="243">
        <v>11510430</v>
      </c>
      <c r="K37" s="243">
        <v>11510430</v>
      </c>
      <c r="L37" s="244">
        <f t="shared" si="1"/>
        <v>0</v>
      </c>
    </row>
    <row r="38" spans="1:13" ht="13.5" customHeight="1">
      <c r="A38" s="250"/>
      <c r="B38" s="250"/>
      <c r="C38" s="250"/>
      <c r="D38" s="250"/>
      <c r="E38" s="250"/>
      <c r="F38" s="250"/>
      <c r="G38" s="241"/>
      <c r="H38" s="241"/>
      <c r="I38" s="245" t="s">
        <v>200</v>
      </c>
      <c r="J38" s="243">
        <v>3345500</v>
      </c>
      <c r="K38" s="243">
        <v>3345500</v>
      </c>
      <c r="L38" s="244">
        <f t="shared" si="1"/>
        <v>0</v>
      </c>
    </row>
    <row r="39" spans="1:13" ht="13.5" customHeight="1">
      <c r="A39" s="250"/>
      <c r="B39" s="250"/>
      <c r="C39" s="250"/>
      <c r="D39" s="250"/>
      <c r="E39" s="250"/>
      <c r="F39" s="250"/>
      <c r="G39" s="241"/>
      <c r="H39" s="241"/>
      <c r="I39" s="245" t="s">
        <v>201</v>
      </c>
      <c r="J39" s="243">
        <v>20456924</v>
      </c>
      <c r="K39" s="243">
        <v>20356924</v>
      </c>
      <c r="L39" s="244">
        <f t="shared" si="1"/>
        <v>-100000</v>
      </c>
    </row>
    <row r="40" spans="1:13" ht="13.5" customHeight="1">
      <c r="A40" s="250"/>
      <c r="B40" s="250"/>
      <c r="C40" s="250"/>
      <c r="D40" s="250"/>
      <c r="E40" s="250"/>
      <c r="F40" s="250"/>
      <c r="G40" s="241"/>
      <c r="H40" s="242" t="s">
        <v>202</v>
      </c>
      <c r="I40" s="245"/>
      <c r="J40" s="243">
        <f>SUM(J36:J39)</f>
        <v>37912854</v>
      </c>
      <c r="K40" s="243">
        <f>SUM(K36:K39)</f>
        <v>37812854</v>
      </c>
      <c r="L40" s="244">
        <f t="shared" si="1"/>
        <v>-100000</v>
      </c>
    </row>
    <row r="41" spans="1:13" ht="13.5" customHeight="1">
      <c r="A41" s="250"/>
      <c r="B41" s="250"/>
      <c r="C41" s="250"/>
      <c r="D41" s="250"/>
      <c r="E41" s="250"/>
      <c r="F41" s="250"/>
      <c r="G41" s="242" t="s">
        <v>43</v>
      </c>
      <c r="H41" s="242"/>
      <c r="I41" s="250"/>
      <c r="J41" s="243">
        <f>SUM(J35,J40)</f>
        <v>106244444</v>
      </c>
      <c r="K41" s="243">
        <f>SUM(K35,K40)</f>
        <v>105731129</v>
      </c>
      <c r="L41" s="244">
        <f t="shared" si="1"/>
        <v>-513315</v>
      </c>
    </row>
    <row r="42" spans="1:13" ht="12" customHeight="1">
      <c r="A42" s="250"/>
      <c r="B42" s="250"/>
      <c r="C42" s="250"/>
      <c r="D42" s="250"/>
      <c r="E42" s="250"/>
      <c r="F42" s="250"/>
      <c r="G42" s="241"/>
      <c r="H42" s="250"/>
      <c r="I42" s="245" t="s">
        <v>203</v>
      </c>
      <c r="J42" s="243">
        <v>68450226</v>
      </c>
      <c r="K42" s="243">
        <v>5281</v>
      </c>
      <c r="L42" s="244">
        <f t="shared" si="1"/>
        <v>-68444945</v>
      </c>
    </row>
    <row r="43" spans="1:13" ht="12" customHeight="1">
      <c r="A43" s="250"/>
      <c r="B43" s="250"/>
      <c r="C43" s="250"/>
      <c r="D43" s="250"/>
      <c r="E43" s="250"/>
      <c r="F43" s="250"/>
      <c r="G43" s="241"/>
      <c r="H43" s="242" t="s">
        <v>50</v>
      </c>
      <c r="I43" s="245"/>
      <c r="J43" s="243">
        <f>J42</f>
        <v>68450226</v>
      </c>
      <c r="K43" s="243">
        <f>K42</f>
        <v>5281</v>
      </c>
      <c r="L43" s="244">
        <f t="shared" si="1"/>
        <v>-68444945</v>
      </c>
    </row>
    <row r="44" spans="1:13" ht="12" customHeight="1">
      <c r="A44" s="250"/>
      <c r="B44" s="250"/>
      <c r="C44" s="250"/>
      <c r="D44" s="250"/>
      <c r="E44" s="250"/>
      <c r="F44" s="250"/>
      <c r="G44" s="242" t="s">
        <v>50</v>
      </c>
      <c r="H44" s="242"/>
      <c r="I44" s="245"/>
      <c r="J44" s="243">
        <f>J43</f>
        <v>68450226</v>
      </c>
      <c r="K44" s="243">
        <f>K43</f>
        <v>5281</v>
      </c>
      <c r="L44" s="244">
        <f t="shared" si="1"/>
        <v>-68444945</v>
      </c>
    </row>
    <row r="45" spans="1:13" ht="12" customHeight="1">
      <c r="A45" s="250"/>
      <c r="B45" s="250"/>
      <c r="C45" s="250"/>
      <c r="D45" s="250"/>
      <c r="E45" s="250"/>
      <c r="F45" s="250"/>
      <c r="G45" s="242"/>
      <c r="H45" s="242"/>
      <c r="I45" s="245" t="s">
        <v>204</v>
      </c>
      <c r="J45" s="243">
        <v>10000000</v>
      </c>
      <c r="K45" s="243">
        <v>0</v>
      </c>
      <c r="L45" s="244">
        <f t="shared" si="1"/>
        <v>-10000000</v>
      </c>
    </row>
    <row r="46" spans="1:13" ht="12" customHeight="1">
      <c r="A46" s="250"/>
      <c r="B46" s="250"/>
      <c r="C46" s="250"/>
      <c r="D46" s="250"/>
      <c r="E46" s="250"/>
      <c r="F46" s="250"/>
      <c r="G46" s="242"/>
      <c r="H46" s="249" t="s">
        <v>205</v>
      </c>
      <c r="I46" s="245"/>
      <c r="J46" s="243">
        <f>J45</f>
        <v>10000000</v>
      </c>
      <c r="K46" s="243">
        <f>K45</f>
        <v>0</v>
      </c>
      <c r="L46" s="244">
        <f t="shared" si="1"/>
        <v>-10000000</v>
      </c>
    </row>
    <row r="47" spans="1:13" ht="12" customHeight="1">
      <c r="A47" s="251"/>
      <c r="B47" s="250"/>
      <c r="C47" s="250"/>
      <c r="D47" s="250"/>
      <c r="E47" s="250"/>
      <c r="F47" s="250"/>
      <c r="G47" s="249" t="s">
        <v>206</v>
      </c>
      <c r="H47" s="250"/>
      <c r="I47" s="245"/>
      <c r="J47" s="243">
        <f>J46</f>
        <v>10000000</v>
      </c>
      <c r="K47" s="243">
        <f>K46</f>
        <v>0</v>
      </c>
      <c r="L47" s="244">
        <f t="shared" si="1"/>
        <v>-10000000</v>
      </c>
    </row>
    <row r="48" spans="1:13">
      <c r="A48" s="252" t="s">
        <v>124</v>
      </c>
      <c r="B48" s="252"/>
      <c r="C48" s="252"/>
      <c r="D48" s="253">
        <v>1119232000</v>
      </c>
      <c r="E48" s="253">
        <v>1122555125</v>
      </c>
      <c r="F48" s="253">
        <f>E48-D48</f>
        <v>3323125</v>
      </c>
      <c r="G48" s="252" t="s">
        <v>124</v>
      </c>
      <c r="H48" s="252"/>
      <c r="I48" s="252"/>
      <c r="J48" s="253">
        <f>SUM(J47,J44,J41,J27,J22)</f>
        <v>1119232000</v>
      </c>
      <c r="K48" s="253">
        <f>SUM(K47,K44,K41,K27,K22)</f>
        <v>1038317590</v>
      </c>
      <c r="L48" s="244">
        <f t="shared" si="1"/>
        <v>-80914410</v>
      </c>
      <c r="M48" s="254"/>
    </row>
  </sheetData>
  <mergeCells count="32">
    <mergeCell ref="G28:G40"/>
    <mergeCell ref="H28:H34"/>
    <mergeCell ref="H36:H39"/>
    <mergeCell ref="G42:G43"/>
    <mergeCell ref="A48:C48"/>
    <mergeCell ref="G48:I48"/>
    <mergeCell ref="A18:A20"/>
    <mergeCell ref="B18:B19"/>
    <mergeCell ref="A22:A24"/>
    <mergeCell ref="B22:B23"/>
    <mergeCell ref="G23:G26"/>
    <mergeCell ref="H23:H25"/>
    <mergeCell ref="L3:L4"/>
    <mergeCell ref="A5:A6"/>
    <mergeCell ref="G5:G21"/>
    <mergeCell ref="H5:H10"/>
    <mergeCell ref="A8:A9"/>
    <mergeCell ref="A11:A13"/>
    <mergeCell ref="B11:B12"/>
    <mergeCell ref="H12:H13"/>
    <mergeCell ref="A15:A16"/>
    <mergeCell ref="H15:H20"/>
    <mergeCell ref="A1:L1"/>
    <mergeCell ref="A2:F2"/>
    <mergeCell ref="G2:L2"/>
    <mergeCell ref="A3:C3"/>
    <mergeCell ref="D3:D4"/>
    <mergeCell ref="E3:E4"/>
    <mergeCell ref="F3:F4"/>
    <mergeCell ref="G3:I3"/>
    <mergeCell ref="J3:J4"/>
    <mergeCell ref="K3:K4"/>
  </mergeCells>
  <phoneticPr fontId="4" type="noConversion"/>
  <pageMargins left="0.51181102362204722" right="0.51181102362204722" top="0.23622047244094491" bottom="0.11811023622047245" header="0.31496062992125984" footer="0.11811023622047245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Normal="100" workbookViewId="0">
      <selection sqref="A1:H1"/>
    </sheetView>
  </sheetViews>
  <sheetFormatPr defaultRowHeight="13.5"/>
  <cols>
    <col min="1" max="3" width="9.125" style="256" customWidth="1"/>
    <col min="4" max="4" width="7" style="256" customWidth="1"/>
    <col min="5" max="7" width="13.125" style="256" customWidth="1"/>
    <col min="8" max="8" width="12.875" style="256" customWidth="1"/>
    <col min="9" max="16384" width="9" style="256"/>
  </cols>
  <sheetData>
    <row r="1" spans="1:8" ht="33" customHeight="1">
      <c r="A1" s="255" t="s">
        <v>207</v>
      </c>
      <c r="B1" s="255"/>
      <c r="C1" s="255"/>
      <c r="D1" s="255"/>
      <c r="E1" s="255"/>
      <c r="F1" s="255"/>
      <c r="G1" s="255"/>
      <c r="H1" s="255"/>
    </row>
    <row r="2" spans="1:8" ht="17.25" customHeight="1">
      <c r="A2" s="257" t="s">
        <v>3</v>
      </c>
      <c r="B2" s="258"/>
      <c r="C2" s="258"/>
      <c r="D2" s="259" t="s">
        <v>57</v>
      </c>
      <c r="E2" s="259" t="s">
        <v>58</v>
      </c>
      <c r="F2" s="259" t="s">
        <v>208</v>
      </c>
      <c r="G2" s="259" t="s">
        <v>60</v>
      </c>
      <c r="H2" s="259" t="s">
        <v>61</v>
      </c>
    </row>
    <row r="3" spans="1:8" ht="17.25" customHeight="1">
      <c r="A3" s="260" t="s">
        <v>7</v>
      </c>
      <c r="B3" s="260" t="s">
        <v>8</v>
      </c>
      <c r="C3" s="260" t="s">
        <v>9</v>
      </c>
      <c r="D3" s="261"/>
      <c r="E3" s="261"/>
      <c r="F3" s="261"/>
      <c r="G3" s="261"/>
      <c r="H3" s="261"/>
    </row>
    <row r="4" spans="1:8" ht="16.5" customHeight="1">
      <c r="A4" s="262"/>
      <c r="B4" s="262"/>
      <c r="C4" s="262" t="s">
        <v>209</v>
      </c>
      <c r="D4" s="263" t="s">
        <v>63</v>
      </c>
      <c r="E4" s="264">
        <v>0</v>
      </c>
      <c r="F4" s="104">
        <v>59500000</v>
      </c>
      <c r="G4" s="153">
        <v>0</v>
      </c>
      <c r="H4" s="104">
        <v>59500000</v>
      </c>
    </row>
    <row r="5" spans="1:8" ht="16.5" customHeight="1">
      <c r="A5" s="265"/>
      <c r="B5" s="265"/>
      <c r="C5" s="265"/>
      <c r="D5" s="266" t="s">
        <v>64</v>
      </c>
      <c r="E5" s="267">
        <v>0</v>
      </c>
      <c r="F5" s="105">
        <v>55300000</v>
      </c>
      <c r="G5" s="156">
        <v>0</v>
      </c>
      <c r="H5" s="105">
        <v>55300000</v>
      </c>
    </row>
    <row r="6" spans="1:8" ht="16.5" customHeight="1">
      <c r="A6" s="265"/>
      <c r="B6" s="265"/>
      <c r="C6" s="268"/>
      <c r="D6" s="266" t="s">
        <v>65</v>
      </c>
      <c r="E6" s="267">
        <f>E4-E5</f>
        <v>0</v>
      </c>
      <c r="F6" s="267">
        <f>F4-F5</f>
        <v>4200000</v>
      </c>
      <c r="G6" s="267">
        <f>G4-G5</f>
        <v>0</v>
      </c>
      <c r="H6" s="267">
        <f>H4-H5</f>
        <v>4200000</v>
      </c>
    </row>
    <row r="7" spans="1:8" ht="16.5" customHeight="1">
      <c r="A7" s="265"/>
      <c r="B7" s="265" t="s">
        <v>142</v>
      </c>
      <c r="C7" s="262"/>
      <c r="D7" s="266" t="s">
        <v>63</v>
      </c>
      <c r="E7" s="267">
        <v>0</v>
      </c>
      <c r="F7" s="104">
        <v>59500000</v>
      </c>
      <c r="G7" s="153">
        <v>0</v>
      </c>
      <c r="H7" s="104">
        <v>59500000</v>
      </c>
    </row>
    <row r="8" spans="1:8" ht="16.5" customHeight="1">
      <c r="A8" s="265"/>
      <c r="B8" s="265"/>
      <c r="C8" s="265"/>
      <c r="D8" s="266" t="s">
        <v>64</v>
      </c>
      <c r="E8" s="267">
        <v>0</v>
      </c>
      <c r="F8" s="105">
        <v>55300000</v>
      </c>
      <c r="G8" s="156">
        <v>0</v>
      </c>
      <c r="H8" s="105">
        <v>55300000</v>
      </c>
    </row>
    <row r="9" spans="1:8" ht="16.5" customHeight="1">
      <c r="A9" s="265"/>
      <c r="B9" s="268"/>
      <c r="C9" s="268"/>
      <c r="D9" s="266" t="s">
        <v>65</v>
      </c>
      <c r="E9" s="267">
        <f>E7-E8</f>
        <v>0</v>
      </c>
      <c r="F9" s="267">
        <f>F7-F8</f>
        <v>4200000</v>
      </c>
      <c r="G9" s="267">
        <f>G7-G8</f>
        <v>0</v>
      </c>
      <c r="H9" s="267">
        <f>H7-H8</f>
        <v>4200000</v>
      </c>
    </row>
    <row r="10" spans="1:8" ht="16.5" customHeight="1">
      <c r="A10" s="265" t="s">
        <v>143</v>
      </c>
      <c r="B10" s="262"/>
      <c r="C10" s="262"/>
      <c r="D10" s="266" t="s">
        <v>63</v>
      </c>
      <c r="E10" s="267">
        <v>0</v>
      </c>
      <c r="F10" s="104">
        <v>59500000</v>
      </c>
      <c r="G10" s="153">
        <v>0</v>
      </c>
      <c r="H10" s="104">
        <v>59500000</v>
      </c>
    </row>
    <row r="11" spans="1:8" ht="16.5" customHeight="1">
      <c r="A11" s="265"/>
      <c r="B11" s="265"/>
      <c r="C11" s="265"/>
      <c r="D11" s="266" t="s">
        <v>64</v>
      </c>
      <c r="E11" s="267">
        <v>0</v>
      </c>
      <c r="F11" s="105">
        <v>55300000</v>
      </c>
      <c r="G11" s="156">
        <v>0</v>
      </c>
      <c r="H11" s="105">
        <v>55300000</v>
      </c>
    </row>
    <row r="12" spans="1:8" ht="16.5" customHeight="1">
      <c r="A12" s="268"/>
      <c r="B12" s="268"/>
      <c r="C12" s="268"/>
      <c r="D12" s="266" t="s">
        <v>65</v>
      </c>
      <c r="E12" s="267">
        <f>E10-E11</f>
        <v>0</v>
      </c>
      <c r="F12" s="267">
        <f>F10-F11</f>
        <v>4200000</v>
      </c>
      <c r="G12" s="267">
        <f>G10-G11</f>
        <v>0</v>
      </c>
      <c r="H12" s="267">
        <f>H10-H11</f>
        <v>4200000</v>
      </c>
    </row>
    <row r="13" spans="1:8" ht="16.5" customHeight="1">
      <c r="A13" s="262"/>
      <c r="B13" s="262"/>
      <c r="C13" s="262" t="s">
        <v>210</v>
      </c>
      <c r="D13" s="266" t="s">
        <v>63</v>
      </c>
      <c r="E13" s="105">
        <v>911527550</v>
      </c>
      <c r="F13" s="156">
        <v>0</v>
      </c>
      <c r="G13" s="156">
        <v>0</v>
      </c>
      <c r="H13" s="105">
        <v>911527550</v>
      </c>
    </row>
    <row r="14" spans="1:8" ht="16.5" customHeight="1">
      <c r="A14" s="265"/>
      <c r="B14" s="265"/>
      <c r="C14" s="265"/>
      <c r="D14" s="266" t="s">
        <v>64</v>
      </c>
      <c r="E14" s="105">
        <v>913444710</v>
      </c>
      <c r="F14" s="156">
        <v>0</v>
      </c>
      <c r="G14" s="156">
        <v>0</v>
      </c>
      <c r="H14" s="105">
        <v>913444710</v>
      </c>
    </row>
    <row r="15" spans="1:8" ht="16.5" customHeight="1">
      <c r="A15" s="265"/>
      <c r="B15" s="265"/>
      <c r="C15" s="268"/>
      <c r="D15" s="266" t="s">
        <v>65</v>
      </c>
      <c r="E15" s="267">
        <f>E13-E14</f>
        <v>-1917160</v>
      </c>
      <c r="F15" s="267">
        <f>F13-F14</f>
        <v>0</v>
      </c>
      <c r="G15" s="267">
        <f>G13-G14</f>
        <v>0</v>
      </c>
      <c r="H15" s="267">
        <f>H13-H14</f>
        <v>-1917160</v>
      </c>
    </row>
    <row r="16" spans="1:8" ht="16.5" customHeight="1">
      <c r="A16" s="265"/>
      <c r="B16" s="265" t="s">
        <v>126</v>
      </c>
      <c r="C16" s="262"/>
      <c r="D16" s="266" t="s">
        <v>63</v>
      </c>
      <c r="E16" s="105">
        <v>911527550</v>
      </c>
      <c r="F16" s="156">
        <v>0</v>
      </c>
      <c r="G16" s="156">
        <v>0</v>
      </c>
      <c r="H16" s="105">
        <v>911527550</v>
      </c>
    </row>
    <row r="17" spans="1:8" ht="16.5" customHeight="1">
      <c r="A17" s="265"/>
      <c r="B17" s="265"/>
      <c r="C17" s="265"/>
      <c r="D17" s="266" t="s">
        <v>64</v>
      </c>
      <c r="E17" s="105">
        <v>913444710</v>
      </c>
      <c r="F17" s="156">
        <v>0</v>
      </c>
      <c r="G17" s="156">
        <v>0</v>
      </c>
      <c r="H17" s="105">
        <v>913444710</v>
      </c>
    </row>
    <row r="18" spans="1:8" ht="16.5" customHeight="1">
      <c r="A18" s="265"/>
      <c r="B18" s="268"/>
      <c r="C18" s="268"/>
      <c r="D18" s="266" t="s">
        <v>65</v>
      </c>
      <c r="E18" s="267">
        <f>E16-E17</f>
        <v>-1917160</v>
      </c>
      <c r="F18" s="267">
        <f>F16-F17</f>
        <v>0</v>
      </c>
      <c r="G18" s="267">
        <f>G16-G17</f>
        <v>0</v>
      </c>
      <c r="H18" s="267">
        <f>H16-H17</f>
        <v>-1917160</v>
      </c>
    </row>
    <row r="19" spans="1:8" ht="16.5" customHeight="1">
      <c r="A19" s="265" t="s">
        <v>126</v>
      </c>
      <c r="B19" s="262"/>
      <c r="C19" s="262"/>
      <c r="D19" s="266" t="s">
        <v>63</v>
      </c>
      <c r="E19" s="105">
        <v>911527550</v>
      </c>
      <c r="F19" s="156">
        <v>0</v>
      </c>
      <c r="G19" s="156">
        <v>0</v>
      </c>
      <c r="H19" s="105">
        <v>911527550</v>
      </c>
    </row>
    <row r="20" spans="1:8" ht="16.5" customHeight="1">
      <c r="A20" s="265"/>
      <c r="B20" s="265"/>
      <c r="C20" s="265"/>
      <c r="D20" s="266" t="s">
        <v>64</v>
      </c>
      <c r="E20" s="105">
        <v>913444710</v>
      </c>
      <c r="F20" s="156">
        <v>0</v>
      </c>
      <c r="G20" s="156">
        <v>0</v>
      </c>
      <c r="H20" s="105">
        <v>913444710</v>
      </c>
    </row>
    <row r="21" spans="1:8" ht="16.5" customHeight="1">
      <c r="A21" s="268"/>
      <c r="B21" s="268"/>
      <c r="C21" s="268"/>
      <c r="D21" s="266" t="s">
        <v>65</v>
      </c>
      <c r="E21" s="267">
        <f>E19-E20</f>
        <v>-1917160</v>
      </c>
      <c r="F21" s="267">
        <f>F19-F20</f>
        <v>0</v>
      </c>
      <c r="G21" s="267">
        <f>G19-G20</f>
        <v>0</v>
      </c>
      <c r="H21" s="267">
        <f>H19-H20</f>
        <v>-1917160</v>
      </c>
    </row>
    <row r="22" spans="1:8" ht="16.5" customHeight="1">
      <c r="A22" s="262"/>
      <c r="B22" s="262"/>
      <c r="C22" s="262" t="s">
        <v>10</v>
      </c>
      <c r="D22" s="266" t="s">
        <v>63</v>
      </c>
      <c r="E22" s="267">
        <v>0</v>
      </c>
      <c r="F22" s="267">
        <v>0</v>
      </c>
      <c r="G22" s="105">
        <v>26225000</v>
      </c>
      <c r="H22" s="105">
        <v>26225000</v>
      </c>
    </row>
    <row r="23" spans="1:8" ht="16.5" customHeight="1">
      <c r="A23" s="265"/>
      <c r="B23" s="265"/>
      <c r="C23" s="265"/>
      <c r="D23" s="266" t="s">
        <v>64</v>
      </c>
      <c r="E23" s="267">
        <v>0</v>
      </c>
      <c r="F23" s="267">
        <v>0</v>
      </c>
      <c r="G23" s="105">
        <v>24585000</v>
      </c>
      <c r="H23" s="105">
        <v>24585000</v>
      </c>
    </row>
    <row r="24" spans="1:8" ht="16.5" customHeight="1">
      <c r="A24" s="265"/>
      <c r="B24" s="265"/>
      <c r="C24" s="268"/>
      <c r="D24" s="266" t="s">
        <v>65</v>
      </c>
      <c r="E24" s="267">
        <f>E22-E23</f>
        <v>0</v>
      </c>
      <c r="F24" s="267">
        <f>F22-F23</f>
        <v>0</v>
      </c>
      <c r="G24" s="267">
        <f>G22-G23</f>
        <v>1640000</v>
      </c>
      <c r="H24" s="267">
        <f>H22-H23</f>
        <v>1640000</v>
      </c>
    </row>
    <row r="25" spans="1:8" ht="16.5" customHeight="1">
      <c r="A25" s="265"/>
      <c r="B25" s="265"/>
      <c r="C25" s="262" t="s">
        <v>12</v>
      </c>
      <c r="D25" s="266" t="s">
        <v>63</v>
      </c>
      <c r="E25" s="267">
        <v>0</v>
      </c>
      <c r="F25" s="267">
        <v>0</v>
      </c>
      <c r="G25" s="105">
        <v>23000000</v>
      </c>
      <c r="H25" s="105">
        <v>23000000</v>
      </c>
    </row>
    <row r="26" spans="1:8" ht="16.5" customHeight="1">
      <c r="A26" s="265"/>
      <c r="B26" s="265"/>
      <c r="C26" s="265"/>
      <c r="D26" s="266" t="s">
        <v>64</v>
      </c>
      <c r="E26" s="267">
        <v>0</v>
      </c>
      <c r="F26" s="267">
        <v>0</v>
      </c>
      <c r="G26" s="105">
        <v>30250450</v>
      </c>
      <c r="H26" s="105">
        <v>30250450</v>
      </c>
    </row>
    <row r="27" spans="1:8" ht="16.5" customHeight="1">
      <c r="A27" s="265"/>
      <c r="B27" s="265"/>
      <c r="C27" s="268"/>
      <c r="D27" s="266" t="s">
        <v>65</v>
      </c>
      <c r="E27" s="267">
        <f>E25-E26</f>
        <v>0</v>
      </c>
      <c r="F27" s="267">
        <f>F25-F26</f>
        <v>0</v>
      </c>
      <c r="G27" s="267">
        <f>G25-G26</f>
        <v>-7250450</v>
      </c>
      <c r="H27" s="267">
        <f>H25-H26</f>
        <v>-7250450</v>
      </c>
    </row>
    <row r="28" spans="1:8" ht="17.25" customHeight="1">
      <c r="A28" s="265"/>
      <c r="B28" s="265" t="s">
        <v>14</v>
      </c>
      <c r="C28" s="262"/>
      <c r="D28" s="266" t="s">
        <v>63</v>
      </c>
      <c r="E28" s="267">
        <v>0</v>
      </c>
      <c r="F28" s="267">
        <v>0</v>
      </c>
      <c r="G28" s="267">
        <f>G22+G25</f>
        <v>49225000</v>
      </c>
      <c r="H28" s="267">
        <f>H22+H25</f>
        <v>49225000</v>
      </c>
    </row>
    <row r="29" spans="1:8" ht="17.25" customHeight="1">
      <c r="A29" s="265"/>
      <c r="B29" s="265"/>
      <c r="C29" s="265"/>
      <c r="D29" s="266" t="s">
        <v>64</v>
      </c>
      <c r="E29" s="267">
        <v>0</v>
      </c>
      <c r="F29" s="267">
        <v>0</v>
      </c>
      <c r="G29" s="267">
        <f>G23+G26</f>
        <v>54835450</v>
      </c>
      <c r="H29" s="267">
        <f>H23+H26</f>
        <v>54835450</v>
      </c>
    </row>
    <row r="30" spans="1:8" ht="17.25" customHeight="1">
      <c r="A30" s="265"/>
      <c r="B30" s="268"/>
      <c r="C30" s="268"/>
      <c r="D30" s="266" t="s">
        <v>65</v>
      </c>
      <c r="E30" s="267">
        <f>E28-E29</f>
        <v>0</v>
      </c>
      <c r="F30" s="267">
        <f>F28-F29</f>
        <v>0</v>
      </c>
      <c r="G30" s="267">
        <f>G28-G29</f>
        <v>-5610450</v>
      </c>
      <c r="H30" s="267">
        <f>H28-H29</f>
        <v>-5610450</v>
      </c>
    </row>
    <row r="31" spans="1:8" ht="17.25" customHeight="1">
      <c r="A31" s="265" t="s">
        <v>14</v>
      </c>
      <c r="B31" s="262"/>
      <c r="C31" s="262"/>
      <c r="D31" s="266" t="s">
        <v>63</v>
      </c>
      <c r="E31" s="267">
        <v>0</v>
      </c>
      <c r="F31" s="267">
        <v>0</v>
      </c>
      <c r="G31" s="267">
        <f>G28</f>
        <v>49225000</v>
      </c>
      <c r="H31" s="267">
        <f>H28</f>
        <v>49225000</v>
      </c>
    </row>
    <row r="32" spans="1:8" ht="17.25" customHeight="1">
      <c r="A32" s="265"/>
      <c r="B32" s="265"/>
      <c r="C32" s="265"/>
      <c r="D32" s="266" t="s">
        <v>64</v>
      </c>
      <c r="E32" s="267">
        <v>0</v>
      </c>
      <c r="F32" s="267">
        <v>0</v>
      </c>
      <c r="G32" s="267">
        <f>G29</f>
        <v>54835450</v>
      </c>
      <c r="H32" s="267">
        <f>H29</f>
        <v>54835450</v>
      </c>
    </row>
    <row r="33" spans="1:8" ht="17.25" customHeight="1">
      <c r="A33" s="268"/>
      <c r="B33" s="268"/>
      <c r="C33" s="268"/>
      <c r="D33" s="266" t="s">
        <v>65</v>
      </c>
      <c r="E33" s="267">
        <f>E31-E32</f>
        <v>0</v>
      </c>
      <c r="F33" s="267">
        <f>F31-F32</f>
        <v>0</v>
      </c>
      <c r="G33" s="267">
        <f>G31-G32</f>
        <v>-5610450</v>
      </c>
      <c r="H33" s="267">
        <f>H31-H32</f>
        <v>-5610450</v>
      </c>
    </row>
    <row r="34" spans="1:8" ht="17.25" customHeight="1">
      <c r="A34" s="262"/>
      <c r="B34" s="262"/>
      <c r="C34" s="262" t="s">
        <v>107</v>
      </c>
      <c r="D34" s="266" t="s">
        <v>63</v>
      </c>
      <c r="E34" s="267">
        <v>0</v>
      </c>
      <c r="F34" s="267">
        <v>0</v>
      </c>
      <c r="G34" s="105">
        <v>10000000</v>
      </c>
      <c r="H34" s="105">
        <v>10000000</v>
      </c>
    </row>
    <row r="35" spans="1:8" ht="17.25" customHeight="1">
      <c r="A35" s="265"/>
      <c r="B35" s="265"/>
      <c r="C35" s="265"/>
      <c r="D35" s="266" t="s">
        <v>64</v>
      </c>
      <c r="E35" s="267">
        <v>0</v>
      </c>
      <c r="F35" s="267">
        <v>0</v>
      </c>
      <c r="G35" s="105">
        <v>10000000</v>
      </c>
      <c r="H35" s="105">
        <v>10000000</v>
      </c>
    </row>
    <row r="36" spans="1:8" ht="17.25" customHeight="1">
      <c r="A36" s="265"/>
      <c r="B36" s="265"/>
      <c r="C36" s="268"/>
      <c r="D36" s="266" t="s">
        <v>65</v>
      </c>
      <c r="E36" s="267">
        <f>E34-E35</f>
        <v>0</v>
      </c>
      <c r="F36" s="267">
        <f>F34-F35</f>
        <v>0</v>
      </c>
      <c r="G36" s="156">
        <v>0</v>
      </c>
      <c r="H36" s="156">
        <v>0</v>
      </c>
    </row>
    <row r="37" spans="1:8" ht="17.25" customHeight="1">
      <c r="A37" s="265"/>
      <c r="B37" s="265" t="s">
        <v>127</v>
      </c>
      <c r="C37" s="262"/>
      <c r="D37" s="266" t="s">
        <v>63</v>
      </c>
      <c r="E37" s="267">
        <v>0</v>
      </c>
      <c r="F37" s="267">
        <v>0</v>
      </c>
      <c r="G37" s="105">
        <v>10000000</v>
      </c>
      <c r="H37" s="105">
        <v>10000000</v>
      </c>
    </row>
    <row r="38" spans="1:8" ht="17.25" customHeight="1">
      <c r="A38" s="265"/>
      <c r="B38" s="265"/>
      <c r="C38" s="265"/>
      <c r="D38" s="266" t="s">
        <v>64</v>
      </c>
      <c r="E38" s="267">
        <v>0</v>
      </c>
      <c r="F38" s="267">
        <v>0</v>
      </c>
      <c r="G38" s="105">
        <v>10000000</v>
      </c>
      <c r="H38" s="105">
        <v>10000000</v>
      </c>
    </row>
    <row r="39" spans="1:8" ht="17.25" customHeight="1">
      <c r="A39" s="265"/>
      <c r="B39" s="268"/>
      <c r="C39" s="268"/>
      <c r="D39" s="266" t="s">
        <v>65</v>
      </c>
      <c r="E39" s="267">
        <f>E37-E38</f>
        <v>0</v>
      </c>
      <c r="F39" s="267">
        <f>F37-F38</f>
        <v>0</v>
      </c>
      <c r="G39" s="156">
        <v>0</v>
      </c>
      <c r="H39" s="156">
        <v>0</v>
      </c>
    </row>
    <row r="40" spans="1:8" ht="17.25" customHeight="1">
      <c r="A40" s="265" t="s">
        <v>127</v>
      </c>
      <c r="B40" s="262"/>
      <c r="C40" s="262"/>
      <c r="D40" s="266" t="s">
        <v>63</v>
      </c>
      <c r="E40" s="267">
        <v>0</v>
      </c>
      <c r="F40" s="267">
        <v>0</v>
      </c>
      <c r="G40" s="105">
        <v>10000000</v>
      </c>
      <c r="H40" s="105">
        <v>10000000</v>
      </c>
    </row>
    <row r="41" spans="1:8" ht="17.25" customHeight="1">
      <c r="A41" s="265"/>
      <c r="B41" s="265"/>
      <c r="C41" s="265"/>
      <c r="D41" s="266" t="s">
        <v>64</v>
      </c>
      <c r="E41" s="267">
        <v>0</v>
      </c>
      <c r="F41" s="267">
        <v>0</v>
      </c>
      <c r="G41" s="105">
        <v>10000000</v>
      </c>
      <c r="H41" s="105">
        <v>10000000</v>
      </c>
    </row>
    <row r="42" spans="1:8" ht="17.25" customHeight="1">
      <c r="A42" s="268"/>
      <c r="B42" s="268"/>
      <c r="C42" s="268"/>
      <c r="D42" s="266" t="s">
        <v>65</v>
      </c>
      <c r="E42" s="267">
        <f>E40-E41</f>
        <v>0</v>
      </c>
      <c r="F42" s="267">
        <f>F40-F41</f>
        <v>0</v>
      </c>
      <c r="G42" s="156">
        <v>0</v>
      </c>
      <c r="H42" s="156">
        <v>0</v>
      </c>
    </row>
    <row r="43" spans="1:8" ht="17.25" customHeight="1">
      <c r="A43" s="262"/>
      <c r="B43" s="262"/>
      <c r="C43" s="262" t="s">
        <v>25</v>
      </c>
      <c r="D43" s="266" t="s">
        <v>63</v>
      </c>
      <c r="E43" s="267">
        <v>0</v>
      </c>
      <c r="F43" s="105">
        <v>52776833</v>
      </c>
      <c r="G43" s="156">
        <v>0</v>
      </c>
      <c r="H43" s="105">
        <v>52776833</v>
      </c>
    </row>
    <row r="44" spans="1:8" ht="17.25" customHeight="1">
      <c r="A44" s="265"/>
      <c r="B44" s="265"/>
      <c r="C44" s="265"/>
      <c r="D44" s="266" t="s">
        <v>64</v>
      </c>
      <c r="E44" s="267">
        <v>0</v>
      </c>
      <c r="F44" s="105">
        <v>52776833</v>
      </c>
      <c r="G44" s="156">
        <v>0</v>
      </c>
      <c r="H44" s="105">
        <v>52776833</v>
      </c>
    </row>
    <row r="45" spans="1:8" ht="17.25" customHeight="1">
      <c r="A45" s="269"/>
      <c r="B45" s="269"/>
      <c r="C45" s="269"/>
      <c r="D45" s="270" t="s">
        <v>65</v>
      </c>
      <c r="E45" s="271">
        <f>E43-E44</f>
        <v>0</v>
      </c>
      <c r="F45" s="272">
        <v>0</v>
      </c>
      <c r="G45" s="272">
        <v>0</v>
      </c>
      <c r="H45" s="272">
        <v>0</v>
      </c>
    </row>
    <row r="46" spans="1:8" ht="16.5" customHeight="1">
      <c r="A46" s="273"/>
      <c r="B46" s="273"/>
      <c r="C46" s="273" t="s">
        <v>211</v>
      </c>
      <c r="D46" s="274" t="s">
        <v>63</v>
      </c>
      <c r="E46" s="275">
        <v>0</v>
      </c>
      <c r="F46" s="275">
        <v>0</v>
      </c>
      <c r="G46" s="275">
        <v>0</v>
      </c>
      <c r="H46" s="275">
        <v>0</v>
      </c>
    </row>
    <row r="47" spans="1:8" ht="16.5" customHeight="1">
      <c r="A47" s="265"/>
      <c r="B47" s="265"/>
      <c r="C47" s="265"/>
      <c r="D47" s="266" t="s">
        <v>64</v>
      </c>
      <c r="E47" s="267">
        <v>0</v>
      </c>
      <c r="F47" s="267">
        <v>0</v>
      </c>
      <c r="G47" s="267">
        <v>0</v>
      </c>
      <c r="H47" s="267">
        <v>0</v>
      </c>
    </row>
    <row r="48" spans="1:8" ht="16.5" customHeight="1">
      <c r="A48" s="265"/>
      <c r="B48" s="265"/>
      <c r="C48" s="268"/>
      <c r="D48" s="266" t="s">
        <v>65</v>
      </c>
      <c r="E48" s="267">
        <f>E46-E47</f>
        <v>0</v>
      </c>
      <c r="F48" s="267">
        <f>F46-F47</f>
        <v>0</v>
      </c>
      <c r="G48" s="267">
        <f>G46-G47</f>
        <v>0</v>
      </c>
      <c r="H48" s="267">
        <f>H46-H47</f>
        <v>0</v>
      </c>
    </row>
    <row r="49" spans="1:8" ht="16.5" customHeight="1">
      <c r="A49" s="265"/>
      <c r="B49" s="265"/>
      <c r="C49" s="262" t="s">
        <v>66</v>
      </c>
      <c r="D49" s="266" t="s">
        <v>63</v>
      </c>
      <c r="E49" s="267">
        <v>0</v>
      </c>
      <c r="F49" s="156">
        <v>0</v>
      </c>
      <c r="G49" s="105">
        <v>23274357</v>
      </c>
      <c r="H49" s="105">
        <v>23274357</v>
      </c>
    </row>
    <row r="50" spans="1:8" ht="16.5" customHeight="1">
      <c r="A50" s="265"/>
      <c r="B50" s="265"/>
      <c r="C50" s="265"/>
      <c r="D50" s="266" t="s">
        <v>64</v>
      </c>
      <c r="E50" s="267">
        <v>0</v>
      </c>
      <c r="F50" s="156">
        <v>0</v>
      </c>
      <c r="G50" s="105">
        <v>23274357</v>
      </c>
      <c r="H50" s="105">
        <v>23274357</v>
      </c>
    </row>
    <row r="51" spans="1:8" ht="16.5" customHeight="1">
      <c r="A51" s="265"/>
      <c r="B51" s="265"/>
      <c r="C51" s="268"/>
      <c r="D51" s="266" t="s">
        <v>65</v>
      </c>
      <c r="E51" s="267">
        <f>E49-E50</f>
        <v>0</v>
      </c>
      <c r="F51" s="156">
        <v>0</v>
      </c>
      <c r="G51" s="156">
        <v>0</v>
      </c>
      <c r="H51" s="156">
        <v>0</v>
      </c>
    </row>
    <row r="52" spans="1:8" ht="16.5" customHeight="1">
      <c r="A52" s="265"/>
      <c r="B52" s="265" t="s">
        <v>29</v>
      </c>
      <c r="C52" s="262"/>
      <c r="D52" s="266" t="s">
        <v>63</v>
      </c>
      <c r="E52" s="267">
        <v>0</v>
      </c>
      <c r="F52" s="267">
        <f t="shared" ref="F52:H53" si="0">F43+F46+F49</f>
        <v>52776833</v>
      </c>
      <c r="G52" s="267">
        <f t="shared" si="0"/>
        <v>23274357</v>
      </c>
      <c r="H52" s="267">
        <f t="shared" si="0"/>
        <v>76051190</v>
      </c>
    </row>
    <row r="53" spans="1:8" ht="16.5" customHeight="1">
      <c r="A53" s="265"/>
      <c r="B53" s="265"/>
      <c r="C53" s="265"/>
      <c r="D53" s="266" t="s">
        <v>64</v>
      </c>
      <c r="E53" s="267">
        <v>0</v>
      </c>
      <c r="F53" s="267">
        <f t="shared" si="0"/>
        <v>52776833</v>
      </c>
      <c r="G53" s="267">
        <f t="shared" si="0"/>
        <v>23274357</v>
      </c>
      <c r="H53" s="267">
        <f t="shared" si="0"/>
        <v>76051190</v>
      </c>
    </row>
    <row r="54" spans="1:8" ht="16.5" customHeight="1">
      <c r="A54" s="265"/>
      <c r="B54" s="268"/>
      <c r="C54" s="268"/>
      <c r="D54" s="266" t="s">
        <v>65</v>
      </c>
      <c r="E54" s="267">
        <f>E52-E53</f>
        <v>0</v>
      </c>
      <c r="F54" s="267">
        <f>F52-F53</f>
        <v>0</v>
      </c>
      <c r="G54" s="267">
        <f>G52-G53</f>
        <v>0</v>
      </c>
      <c r="H54" s="267">
        <f>H52-H53</f>
        <v>0</v>
      </c>
    </row>
    <row r="55" spans="1:8" ht="16.5" customHeight="1">
      <c r="A55" s="265" t="s">
        <v>29</v>
      </c>
      <c r="B55" s="262"/>
      <c r="C55" s="262"/>
      <c r="D55" s="266" t="s">
        <v>63</v>
      </c>
      <c r="E55" s="267">
        <v>0</v>
      </c>
      <c r="F55" s="267">
        <f t="shared" ref="F55:H56" si="1">F52</f>
        <v>52776833</v>
      </c>
      <c r="G55" s="267">
        <f t="shared" si="1"/>
        <v>23274357</v>
      </c>
      <c r="H55" s="267">
        <f t="shared" si="1"/>
        <v>76051190</v>
      </c>
    </row>
    <row r="56" spans="1:8" ht="16.5" customHeight="1">
      <c r="A56" s="265"/>
      <c r="B56" s="265"/>
      <c r="C56" s="265"/>
      <c r="D56" s="266" t="s">
        <v>64</v>
      </c>
      <c r="E56" s="267">
        <v>0</v>
      </c>
      <c r="F56" s="267">
        <f t="shared" si="1"/>
        <v>52776833</v>
      </c>
      <c r="G56" s="267">
        <f t="shared" si="1"/>
        <v>23274357</v>
      </c>
      <c r="H56" s="267">
        <f t="shared" si="1"/>
        <v>76051190</v>
      </c>
    </row>
    <row r="57" spans="1:8" ht="16.5" customHeight="1">
      <c r="A57" s="268"/>
      <c r="B57" s="268"/>
      <c r="C57" s="268"/>
      <c r="D57" s="266" t="s">
        <v>65</v>
      </c>
      <c r="E57" s="267">
        <f>E55-E56</f>
        <v>0</v>
      </c>
      <c r="F57" s="267">
        <f>F55-F56</f>
        <v>0</v>
      </c>
      <c r="G57" s="267">
        <f>G55-G56</f>
        <v>0</v>
      </c>
      <c r="H57" s="267">
        <f>H55-H56</f>
        <v>0</v>
      </c>
    </row>
    <row r="58" spans="1:8" ht="16.5" customHeight="1">
      <c r="A58" s="262"/>
      <c r="B58" s="262"/>
      <c r="C58" s="262" t="s">
        <v>32</v>
      </c>
      <c r="D58" s="266" t="s">
        <v>63</v>
      </c>
      <c r="E58" s="267">
        <v>0</v>
      </c>
      <c r="F58" s="105">
        <v>52435</v>
      </c>
      <c r="G58" s="105">
        <v>25643</v>
      </c>
      <c r="H58" s="105">
        <v>78078</v>
      </c>
    </row>
    <row r="59" spans="1:8" ht="16.5" customHeight="1">
      <c r="A59" s="265"/>
      <c r="B59" s="265"/>
      <c r="C59" s="265"/>
      <c r="D59" s="266" t="s">
        <v>64</v>
      </c>
      <c r="E59" s="267">
        <v>0</v>
      </c>
      <c r="F59" s="105">
        <v>51633</v>
      </c>
      <c r="G59" s="105">
        <v>21960</v>
      </c>
      <c r="H59" s="105">
        <v>73593</v>
      </c>
    </row>
    <row r="60" spans="1:8" ht="16.5" customHeight="1">
      <c r="A60" s="265"/>
      <c r="B60" s="265"/>
      <c r="C60" s="268"/>
      <c r="D60" s="266" t="s">
        <v>65</v>
      </c>
      <c r="E60" s="267">
        <f>E58-E59</f>
        <v>0</v>
      </c>
      <c r="F60" s="267">
        <f>F58-F59</f>
        <v>802</v>
      </c>
      <c r="G60" s="267">
        <f>G58-G59</f>
        <v>3683</v>
      </c>
      <c r="H60" s="267">
        <f>H58-H59</f>
        <v>4485</v>
      </c>
    </row>
    <row r="61" spans="1:8" ht="16.5" customHeight="1">
      <c r="A61" s="265"/>
      <c r="B61" s="265"/>
      <c r="C61" s="262" t="s">
        <v>34</v>
      </c>
      <c r="D61" s="266" t="s">
        <v>63</v>
      </c>
      <c r="E61" s="267">
        <v>0</v>
      </c>
      <c r="F61" s="105">
        <v>12850182</v>
      </c>
      <c r="G61" s="156">
        <v>0</v>
      </c>
      <c r="H61" s="105">
        <v>12850182</v>
      </c>
    </row>
    <row r="62" spans="1:8" ht="16.5" customHeight="1">
      <c r="A62" s="265"/>
      <c r="B62" s="265"/>
      <c r="C62" s="265"/>
      <c r="D62" s="266" t="s">
        <v>64</v>
      </c>
      <c r="E62" s="267">
        <v>0</v>
      </c>
      <c r="F62" s="105">
        <v>12850182</v>
      </c>
      <c r="G62" s="156">
        <v>0</v>
      </c>
      <c r="H62" s="105">
        <v>12850182</v>
      </c>
    </row>
    <row r="63" spans="1:8" ht="16.5" customHeight="1">
      <c r="A63" s="265"/>
      <c r="B63" s="265"/>
      <c r="C63" s="268"/>
      <c r="D63" s="266" t="s">
        <v>65</v>
      </c>
      <c r="E63" s="267">
        <f>E61-E62</f>
        <v>0</v>
      </c>
      <c r="F63" s="267">
        <f>F61-F62</f>
        <v>0</v>
      </c>
      <c r="G63" s="267">
        <f>G61-G62</f>
        <v>0</v>
      </c>
      <c r="H63" s="267">
        <f>H61-H62</f>
        <v>0</v>
      </c>
    </row>
    <row r="64" spans="1:8" ht="16.5" customHeight="1">
      <c r="A64" s="265"/>
      <c r="B64" s="265" t="s">
        <v>36</v>
      </c>
      <c r="C64" s="262"/>
      <c r="D64" s="266" t="s">
        <v>63</v>
      </c>
      <c r="E64" s="267">
        <v>0</v>
      </c>
      <c r="F64" s="267">
        <f t="shared" ref="F64:H65" si="2">F58+F61</f>
        <v>12902617</v>
      </c>
      <c r="G64" s="267">
        <f t="shared" si="2"/>
        <v>25643</v>
      </c>
      <c r="H64" s="267">
        <f t="shared" si="2"/>
        <v>12928260</v>
      </c>
    </row>
    <row r="65" spans="1:8" ht="16.5" customHeight="1">
      <c r="A65" s="265"/>
      <c r="B65" s="265"/>
      <c r="C65" s="265"/>
      <c r="D65" s="266" t="s">
        <v>64</v>
      </c>
      <c r="E65" s="267">
        <v>0</v>
      </c>
      <c r="F65" s="267">
        <f t="shared" si="2"/>
        <v>12901815</v>
      </c>
      <c r="G65" s="267">
        <f t="shared" si="2"/>
        <v>21960</v>
      </c>
      <c r="H65" s="267">
        <f t="shared" si="2"/>
        <v>12923775</v>
      </c>
    </row>
    <row r="66" spans="1:8" ht="16.5" customHeight="1">
      <c r="A66" s="265"/>
      <c r="B66" s="268"/>
      <c r="C66" s="268"/>
      <c r="D66" s="266" t="s">
        <v>65</v>
      </c>
      <c r="E66" s="267">
        <f>E64-E65</f>
        <v>0</v>
      </c>
      <c r="F66" s="267">
        <f>F64-F65</f>
        <v>802</v>
      </c>
      <c r="G66" s="267">
        <f>G64-G65</f>
        <v>3683</v>
      </c>
      <c r="H66" s="267">
        <f>H64-H65</f>
        <v>4485</v>
      </c>
    </row>
    <row r="67" spans="1:8" ht="16.5" customHeight="1">
      <c r="A67" s="265" t="s">
        <v>36</v>
      </c>
      <c r="B67" s="262"/>
      <c r="C67" s="262"/>
      <c r="D67" s="266" t="s">
        <v>63</v>
      </c>
      <c r="E67" s="267">
        <v>0</v>
      </c>
      <c r="F67" s="267">
        <f t="shared" ref="F67:H68" si="3">F64</f>
        <v>12902617</v>
      </c>
      <c r="G67" s="267">
        <f t="shared" si="3"/>
        <v>25643</v>
      </c>
      <c r="H67" s="267">
        <f t="shared" si="3"/>
        <v>12928260</v>
      </c>
    </row>
    <row r="68" spans="1:8" ht="16.5" customHeight="1">
      <c r="A68" s="265"/>
      <c r="B68" s="265"/>
      <c r="C68" s="265"/>
      <c r="D68" s="266" t="s">
        <v>64</v>
      </c>
      <c r="E68" s="267">
        <v>0</v>
      </c>
      <c r="F68" s="267">
        <f t="shared" si="3"/>
        <v>12901815</v>
      </c>
      <c r="G68" s="267">
        <f t="shared" si="3"/>
        <v>21960</v>
      </c>
      <c r="H68" s="267">
        <f t="shared" si="3"/>
        <v>12923775</v>
      </c>
    </row>
    <row r="69" spans="1:8" ht="16.5" customHeight="1">
      <c r="A69" s="268"/>
      <c r="B69" s="268"/>
      <c r="C69" s="268"/>
      <c r="D69" s="266" t="s">
        <v>65</v>
      </c>
      <c r="E69" s="267">
        <f>E67-E68</f>
        <v>0</v>
      </c>
      <c r="F69" s="267">
        <f>F67-F68</f>
        <v>802</v>
      </c>
      <c r="G69" s="267">
        <f>G67-G68</f>
        <v>3683</v>
      </c>
      <c r="H69" s="267">
        <f>H67-H68</f>
        <v>4485</v>
      </c>
    </row>
    <row r="70" spans="1:8" ht="16.5" customHeight="1">
      <c r="A70" s="276" t="s">
        <v>212</v>
      </c>
      <c r="B70" s="277"/>
      <c r="C70" s="277"/>
      <c r="D70" s="278" t="s">
        <v>63</v>
      </c>
      <c r="E70" s="279">
        <f t="shared" ref="E70:H71" si="4">SUM(E10,E19,E31,E40,E55,E67)</f>
        <v>911527550</v>
      </c>
      <c r="F70" s="279">
        <f>SUM(F10,F19,F31,F40,F55,F67)</f>
        <v>125179450</v>
      </c>
      <c r="G70" s="279">
        <f t="shared" si="4"/>
        <v>82525000</v>
      </c>
      <c r="H70" s="279">
        <f t="shared" si="4"/>
        <v>1119232000</v>
      </c>
    </row>
    <row r="71" spans="1:8" ht="16.5" customHeight="1">
      <c r="A71" s="280"/>
      <c r="B71" s="281"/>
      <c r="C71" s="281"/>
      <c r="D71" s="282" t="s">
        <v>64</v>
      </c>
      <c r="E71" s="279">
        <f t="shared" si="4"/>
        <v>913444710</v>
      </c>
      <c r="F71" s="279">
        <f t="shared" si="4"/>
        <v>120978648</v>
      </c>
      <c r="G71" s="279">
        <f t="shared" si="4"/>
        <v>88131767</v>
      </c>
      <c r="H71" s="279">
        <f t="shared" si="4"/>
        <v>1122555125</v>
      </c>
    </row>
    <row r="72" spans="1:8" ht="16.5" customHeight="1">
      <c r="A72" s="283"/>
      <c r="B72" s="284"/>
      <c r="C72" s="284"/>
      <c r="D72" s="282" t="s">
        <v>65</v>
      </c>
      <c r="E72" s="285">
        <f>E70-E71</f>
        <v>-1917160</v>
      </c>
      <c r="F72" s="285">
        <f>F70-F71</f>
        <v>4200802</v>
      </c>
      <c r="G72" s="285">
        <f>G70-G71</f>
        <v>-5606767</v>
      </c>
      <c r="H72" s="285">
        <f>H70-H71</f>
        <v>-3323125</v>
      </c>
    </row>
  </sheetData>
  <mergeCells count="74">
    <mergeCell ref="A70:C72"/>
    <mergeCell ref="A64:A66"/>
    <mergeCell ref="B64:B66"/>
    <mergeCell ref="C64:C66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10:A12"/>
    <mergeCell ref="B10:B12"/>
    <mergeCell ref="C10:C12"/>
    <mergeCell ref="A13:A15"/>
    <mergeCell ref="B13:B15"/>
    <mergeCell ref="C13:C15"/>
    <mergeCell ref="A4:A6"/>
    <mergeCell ref="B4:B6"/>
    <mergeCell ref="C4:C6"/>
    <mergeCell ref="A7:A9"/>
    <mergeCell ref="B7:B9"/>
    <mergeCell ref="C7:C9"/>
    <mergeCell ref="A1:H1"/>
    <mergeCell ref="A2:C2"/>
    <mergeCell ref="D2:D3"/>
    <mergeCell ref="E2:E3"/>
    <mergeCell ref="F2:F3"/>
    <mergeCell ref="G2:G3"/>
    <mergeCell ref="H2:H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zoomScaleNormal="100" workbookViewId="0">
      <selection sqref="A1:J1"/>
    </sheetView>
  </sheetViews>
  <sheetFormatPr defaultRowHeight="13.5"/>
  <cols>
    <col min="1" max="2" width="9.125" style="256" customWidth="1"/>
    <col min="3" max="3" width="9" style="256" customWidth="1"/>
    <col min="4" max="4" width="6.625" style="256" hidden="1" customWidth="1"/>
    <col min="5" max="5" width="6.625" style="256" customWidth="1"/>
    <col min="6" max="9" width="13.125" style="306" customWidth="1"/>
    <col min="10" max="10" width="9" style="256" hidden="1" customWidth="1"/>
    <col min="11" max="16384" width="9" style="256"/>
  </cols>
  <sheetData>
    <row r="1" spans="1:10" ht="33" customHeight="1" thickBot="1">
      <c r="A1" s="255" t="s">
        <v>213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291" customFormat="1" ht="16.5" customHeight="1">
      <c r="A2" s="286" t="s">
        <v>3</v>
      </c>
      <c r="B2" s="287"/>
      <c r="C2" s="287"/>
      <c r="D2" s="288"/>
      <c r="E2" s="289" t="s">
        <v>57</v>
      </c>
      <c r="F2" s="289" t="s">
        <v>214</v>
      </c>
      <c r="G2" s="289" t="s">
        <v>208</v>
      </c>
      <c r="H2" s="289" t="s">
        <v>60</v>
      </c>
      <c r="I2" s="289" t="s">
        <v>61</v>
      </c>
      <c r="J2" s="290" t="s">
        <v>215</v>
      </c>
    </row>
    <row r="3" spans="1:10" s="291" customFormat="1" ht="16.5" customHeight="1">
      <c r="A3" s="292" t="s">
        <v>7</v>
      </c>
      <c r="B3" s="292" t="s">
        <v>8</v>
      </c>
      <c r="C3" s="292" t="s">
        <v>9</v>
      </c>
      <c r="D3" s="292"/>
      <c r="E3" s="293"/>
      <c r="F3" s="293"/>
      <c r="G3" s="293"/>
      <c r="H3" s="293"/>
      <c r="I3" s="293"/>
      <c r="J3" s="294"/>
    </row>
    <row r="4" spans="1:10" s="291" customFormat="1" ht="16.5" customHeight="1">
      <c r="A4" s="262"/>
      <c r="B4" s="262"/>
      <c r="C4" s="262" t="s">
        <v>71</v>
      </c>
      <c r="D4" s="295"/>
      <c r="E4" s="263" t="s">
        <v>63</v>
      </c>
      <c r="F4" s="109">
        <v>527085000</v>
      </c>
      <c r="G4" s="109">
        <v>0</v>
      </c>
      <c r="H4" s="109">
        <v>0</v>
      </c>
      <c r="I4" s="109">
        <v>527085000</v>
      </c>
      <c r="J4" s="296">
        <v>0</v>
      </c>
    </row>
    <row r="5" spans="1:10" s="291" customFormat="1" ht="16.5" customHeight="1">
      <c r="A5" s="265"/>
      <c r="B5" s="265"/>
      <c r="C5" s="265"/>
      <c r="D5" s="297"/>
      <c r="E5" s="266" t="s">
        <v>64</v>
      </c>
      <c r="F5" s="110">
        <v>527085000</v>
      </c>
      <c r="G5" s="110">
        <v>0</v>
      </c>
      <c r="H5" s="110">
        <v>0</v>
      </c>
      <c r="I5" s="110">
        <v>527085000</v>
      </c>
      <c r="J5" s="298">
        <v>0</v>
      </c>
    </row>
    <row r="6" spans="1:10" s="291" customFormat="1" ht="16.5" customHeight="1">
      <c r="A6" s="265"/>
      <c r="B6" s="265"/>
      <c r="C6" s="268"/>
      <c r="D6" s="297"/>
      <c r="E6" s="266" t="s">
        <v>65</v>
      </c>
      <c r="F6" s="110">
        <v>0</v>
      </c>
      <c r="G6" s="110">
        <v>0</v>
      </c>
      <c r="H6" s="110">
        <v>0</v>
      </c>
      <c r="I6" s="110">
        <v>0</v>
      </c>
      <c r="J6" s="298">
        <v>0</v>
      </c>
    </row>
    <row r="7" spans="1:10" s="291" customFormat="1" ht="16.5" customHeight="1">
      <c r="A7" s="265"/>
      <c r="B7" s="265"/>
      <c r="C7" s="262" t="s">
        <v>216</v>
      </c>
      <c r="D7" s="297"/>
      <c r="E7" s="266" t="s">
        <v>63</v>
      </c>
      <c r="F7" s="110">
        <v>186113060</v>
      </c>
      <c r="G7" s="110">
        <v>0</v>
      </c>
      <c r="H7" s="110">
        <v>0</v>
      </c>
      <c r="I7" s="110">
        <v>186113060</v>
      </c>
      <c r="J7" s="298">
        <v>0</v>
      </c>
    </row>
    <row r="8" spans="1:10" s="291" customFormat="1" ht="16.5" customHeight="1">
      <c r="A8" s="265"/>
      <c r="B8" s="265"/>
      <c r="C8" s="265"/>
      <c r="D8" s="297"/>
      <c r="E8" s="266" t="s">
        <v>64</v>
      </c>
      <c r="F8" s="110">
        <v>186113060</v>
      </c>
      <c r="G8" s="110">
        <v>0</v>
      </c>
      <c r="H8" s="110">
        <v>0</v>
      </c>
      <c r="I8" s="110">
        <v>186113060</v>
      </c>
      <c r="J8" s="298">
        <v>0</v>
      </c>
    </row>
    <row r="9" spans="1:10" s="291" customFormat="1" ht="16.5" customHeight="1">
      <c r="A9" s="265"/>
      <c r="B9" s="265"/>
      <c r="C9" s="268"/>
      <c r="D9" s="297"/>
      <c r="E9" s="266" t="s">
        <v>65</v>
      </c>
      <c r="F9" s="110">
        <v>0</v>
      </c>
      <c r="G9" s="110">
        <v>0</v>
      </c>
      <c r="H9" s="110">
        <v>0</v>
      </c>
      <c r="I9" s="110">
        <v>0</v>
      </c>
      <c r="J9" s="298">
        <v>0</v>
      </c>
    </row>
    <row r="10" spans="1:10" s="291" customFormat="1" ht="16.5" customHeight="1">
      <c r="A10" s="265"/>
      <c r="B10" s="265"/>
      <c r="C10" s="262" t="s">
        <v>217</v>
      </c>
      <c r="D10" s="297"/>
      <c r="E10" s="266" t="s">
        <v>63</v>
      </c>
      <c r="F10" s="110">
        <v>0</v>
      </c>
      <c r="G10" s="110">
        <v>6075000</v>
      </c>
      <c r="H10" s="110">
        <v>18575000</v>
      </c>
      <c r="I10" s="110">
        <v>24650000</v>
      </c>
      <c r="J10" s="299">
        <v>0</v>
      </c>
    </row>
    <row r="11" spans="1:10" s="291" customFormat="1" ht="16.5" customHeight="1">
      <c r="A11" s="265"/>
      <c r="B11" s="265"/>
      <c r="C11" s="265"/>
      <c r="D11" s="297"/>
      <c r="E11" s="266" t="s">
        <v>64</v>
      </c>
      <c r="F11" s="110">
        <v>0</v>
      </c>
      <c r="G11" s="110">
        <v>6075000</v>
      </c>
      <c r="H11" s="110">
        <v>18575000</v>
      </c>
      <c r="I11" s="110">
        <v>24650000</v>
      </c>
      <c r="J11" s="298">
        <v>0</v>
      </c>
    </row>
    <row r="12" spans="1:10" s="291" customFormat="1" ht="16.5" customHeight="1">
      <c r="A12" s="265"/>
      <c r="B12" s="265"/>
      <c r="C12" s="268"/>
      <c r="D12" s="297"/>
      <c r="E12" s="266" t="s">
        <v>65</v>
      </c>
      <c r="F12" s="110">
        <v>0</v>
      </c>
      <c r="G12" s="110">
        <v>0</v>
      </c>
      <c r="H12" s="110">
        <v>0</v>
      </c>
      <c r="I12" s="110">
        <v>0</v>
      </c>
      <c r="J12" s="298">
        <v>0</v>
      </c>
    </row>
    <row r="13" spans="1:10" s="291" customFormat="1" ht="16.5" customHeight="1">
      <c r="A13" s="265"/>
      <c r="B13" s="265"/>
      <c r="C13" s="262" t="s">
        <v>73</v>
      </c>
      <c r="D13" s="297"/>
      <c r="E13" s="266" t="s">
        <v>63</v>
      </c>
      <c r="F13" s="110">
        <v>56895330</v>
      </c>
      <c r="G13" s="110">
        <v>0</v>
      </c>
      <c r="H13" s="110">
        <v>0</v>
      </c>
      <c r="I13" s="110">
        <v>56895330</v>
      </c>
      <c r="J13" s="298">
        <v>0</v>
      </c>
    </row>
    <row r="14" spans="1:10" s="291" customFormat="1" ht="16.5" customHeight="1">
      <c r="A14" s="265"/>
      <c r="B14" s="265"/>
      <c r="C14" s="265"/>
      <c r="D14" s="297"/>
      <c r="E14" s="266" t="s">
        <v>64</v>
      </c>
      <c r="F14" s="110">
        <v>56895330</v>
      </c>
      <c r="G14" s="110">
        <v>0</v>
      </c>
      <c r="H14" s="110">
        <v>0</v>
      </c>
      <c r="I14" s="110">
        <v>56895330</v>
      </c>
      <c r="J14" s="298">
        <v>0</v>
      </c>
    </row>
    <row r="15" spans="1:10" s="291" customFormat="1" ht="16.5" customHeight="1">
      <c r="A15" s="265"/>
      <c r="B15" s="265"/>
      <c r="C15" s="268"/>
      <c r="D15" s="297"/>
      <c r="E15" s="266" t="s">
        <v>65</v>
      </c>
      <c r="F15" s="110">
        <v>0</v>
      </c>
      <c r="G15" s="110">
        <v>0</v>
      </c>
      <c r="H15" s="110">
        <v>0</v>
      </c>
      <c r="I15" s="110">
        <v>0</v>
      </c>
      <c r="J15" s="298">
        <v>0</v>
      </c>
    </row>
    <row r="16" spans="1:10" s="291" customFormat="1" ht="16.5" customHeight="1">
      <c r="A16" s="265"/>
      <c r="B16" s="265"/>
      <c r="C16" s="262" t="s">
        <v>218</v>
      </c>
      <c r="D16" s="297"/>
      <c r="E16" s="266" t="s">
        <v>63</v>
      </c>
      <c r="F16" s="110">
        <v>60209450</v>
      </c>
      <c r="G16" s="110">
        <v>564250</v>
      </c>
      <c r="H16" s="110">
        <v>1736810</v>
      </c>
      <c r="I16" s="110">
        <v>62510510</v>
      </c>
      <c r="J16" s="299">
        <v>0</v>
      </c>
    </row>
    <row r="17" spans="1:10" s="291" customFormat="1" ht="16.5" customHeight="1">
      <c r="A17" s="265"/>
      <c r="B17" s="265"/>
      <c r="C17" s="265"/>
      <c r="D17" s="297"/>
      <c r="E17" s="266" t="s">
        <v>64</v>
      </c>
      <c r="F17" s="110">
        <v>60209450</v>
      </c>
      <c r="G17" s="110">
        <v>564250</v>
      </c>
      <c r="H17" s="110">
        <v>1736810</v>
      </c>
      <c r="I17" s="110">
        <v>62510510</v>
      </c>
      <c r="J17" s="298">
        <v>0</v>
      </c>
    </row>
    <row r="18" spans="1:10" s="291" customFormat="1" ht="16.5" customHeight="1">
      <c r="A18" s="265"/>
      <c r="B18" s="265"/>
      <c r="C18" s="268"/>
      <c r="D18" s="297"/>
      <c r="E18" s="266" t="s">
        <v>65</v>
      </c>
      <c r="F18" s="110">
        <v>0</v>
      </c>
      <c r="G18" s="110">
        <v>0</v>
      </c>
      <c r="H18" s="110">
        <v>0</v>
      </c>
      <c r="I18" s="110">
        <v>0</v>
      </c>
      <c r="J18" s="298">
        <v>0</v>
      </c>
    </row>
    <row r="19" spans="1:10" s="291" customFormat="1" ht="16.5" customHeight="1">
      <c r="A19" s="265"/>
      <c r="B19" s="265"/>
      <c r="C19" s="262" t="s">
        <v>102</v>
      </c>
      <c r="D19" s="297"/>
      <c r="E19" s="266" t="s">
        <v>63</v>
      </c>
      <c r="F19" s="110">
        <v>0</v>
      </c>
      <c r="G19" s="110">
        <v>4207400</v>
      </c>
      <c r="H19" s="110">
        <v>3600000</v>
      </c>
      <c r="I19" s="110">
        <v>7807400</v>
      </c>
      <c r="J19" s="299">
        <v>0</v>
      </c>
    </row>
    <row r="20" spans="1:10" s="291" customFormat="1" ht="16.5" customHeight="1">
      <c r="A20" s="265"/>
      <c r="B20" s="265"/>
      <c r="C20" s="265"/>
      <c r="D20" s="297"/>
      <c r="E20" s="266" t="s">
        <v>64</v>
      </c>
      <c r="F20" s="110">
        <v>0</v>
      </c>
      <c r="G20" s="110">
        <v>4165100</v>
      </c>
      <c r="H20" s="110">
        <v>3600000</v>
      </c>
      <c r="I20" s="110">
        <v>7765100</v>
      </c>
      <c r="J20" s="298">
        <v>0</v>
      </c>
    </row>
    <row r="21" spans="1:10" s="291" customFormat="1" ht="16.5" customHeight="1">
      <c r="A21" s="265"/>
      <c r="B21" s="265"/>
      <c r="C21" s="268"/>
      <c r="D21" s="297"/>
      <c r="E21" s="266" t="s">
        <v>65</v>
      </c>
      <c r="F21" s="110">
        <v>0</v>
      </c>
      <c r="G21" s="110">
        <v>42300</v>
      </c>
      <c r="H21" s="110">
        <v>0</v>
      </c>
      <c r="I21" s="110">
        <v>42300</v>
      </c>
      <c r="J21" s="298">
        <v>0</v>
      </c>
    </row>
    <row r="22" spans="1:10" s="291" customFormat="1" ht="16.5" customHeight="1">
      <c r="A22" s="265"/>
      <c r="B22" s="265" t="s">
        <v>75</v>
      </c>
      <c r="C22" s="262"/>
      <c r="D22" s="297"/>
      <c r="E22" s="266" t="s">
        <v>63</v>
      </c>
      <c r="F22" s="110">
        <v>830302840</v>
      </c>
      <c r="G22" s="110">
        <v>10846650</v>
      </c>
      <c r="H22" s="110">
        <v>23911810</v>
      </c>
      <c r="I22" s="110">
        <v>865061300</v>
      </c>
      <c r="J22" s="298">
        <v>0</v>
      </c>
    </row>
    <row r="23" spans="1:10" s="291" customFormat="1" ht="16.5" customHeight="1">
      <c r="A23" s="265"/>
      <c r="B23" s="265"/>
      <c r="C23" s="265"/>
      <c r="D23" s="297"/>
      <c r="E23" s="266" t="s">
        <v>64</v>
      </c>
      <c r="F23" s="110">
        <v>830302840</v>
      </c>
      <c r="G23" s="110">
        <v>10804350</v>
      </c>
      <c r="H23" s="110">
        <v>23911810</v>
      </c>
      <c r="I23" s="110">
        <v>865019000</v>
      </c>
      <c r="J23" s="298">
        <v>0</v>
      </c>
    </row>
    <row r="24" spans="1:10" s="291" customFormat="1" ht="16.5" customHeight="1">
      <c r="A24" s="265"/>
      <c r="B24" s="268"/>
      <c r="C24" s="268"/>
      <c r="D24" s="297"/>
      <c r="E24" s="266" t="s">
        <v>65</v>
      </c>
      <c r="F24" s="110">
        <v>0</v>
      </c>
      <c r="G24" s="110">
        <v>42300</v>
      </c>
      <c r="H24" s="110">
        <v>0</v>
      </c>
      <c r="I24" s="110">
        <v>42300</v>
      </c>
      <c r="J24" s="298">
        <v>0</v>
      </c>
    </row>
    <row r="25" spans="1:10" s="291" customFormat="1" ht="16.5" customHeight="1">
      <c r="A25" s="265"/>
      <c r="B25" s="262"/>
      <c r="C25" s="262" t="s">
        <v>76</v>
      </c>
      <c r="D25" s="297"/>
      <c r="E25" s="266" t="s">
        <v>63</v>
      </c>
      <c r="F25" s="110">
        <v>0</v>
      </c>
      <c r="G25" s="110">
        <v>1056500</v>
      </c>
      <c r="H25" s="110">
        <v>0</v>
      </c>
      <c r="I25" s="110">
        <v>1056500</v>
      </c>
      <c r="J25" s="299">
        <v>0</v>
      </c>
    </row>
    <row r="26" spans="1:10" s="291" customFormat="1" ht="16.5" customHeight="1">
      <c r="A26" s="265"/>
      <c r="B26" s="265"/>
      <c r="C26" s="265"/>
      <c r="D26" s="297"/>
      <c r="E26" s="266" t="s">
        <v>64</v>
      </c>
      <c r="F26" s="110">
        <v>0</v>
      </c>
      <c r="G26" s="110">
        <v>781500</v>
      </c>
      <c r="H26" s="110">
        <v>0</v>
      </c>
      <c r="I26" s="110">
        <v>781500</v>
      </c>
      <c r="J26" s="298">
        <v>0</v>
      </c>
    </row>
    <row r="27" spans="1:10" s="291" customFormat="1" ht="16.5" customHeight="1">
      <c r="A27" s="265"/>
      <c r="B27" s="265"/>
      <c r="C27" s="268"/>
      <c r="D27" s="297"/>
      <c r="E27" s="266" t="s">
        <v>65</v>
      </c>
      <c r="F27" s="110">
        <v>0</v>
      </c>
      <c r="G27" s="110">
        <v>275000</v>
      </c>
      <c r="H27" s="110">
        <v>0</v>
      </c>
      <c r="I27" s="110">
        <v>275000</v>
      </c>
      <c r="J27" s="298">
        <v>0</v>
      </c>
    </row>
    <row r="28" spans="1:10" s="291" customFormat="1" ht="16.5" customHeight="1">
      <c r="A28" s="265"/>
      <c r="B28" s="265"/>
      <c r="C28" s="262" t="s">
        <v>22</v>
      </c>
      <c r="D28" s="297"/>
      <c r="E28" s="266" t="s">
        <v>63</v>
      </c>
      <c r="F28" s="110">
        <v>0</v>
      </c>
      <c r="G28" s="110">
        <v>2128000</v>
      </c>
      <c r="H28" s="110">
        <v>0</v>
      </c>
      <c r="I28" s="110">
        <v>2128000</v>
      </c>
      <c r="J28" s="298">
        <v>0</v>
      </c>
    </row>
    <row r="29" spans="1:10" s="291" customFormat="1" ht="16.5" customHeight="1">
      <c r="A29" s="265"/>
      <c r="B29" s="265"/>
      <c r="C29" s="265"/>
      <c r="D29" s="297"/>
      <c r="E29" s="266" t="s">
        <v>64</v>
      </c>
      <c r="F29" s="110">
        <v>0</v>
      </c>
      <c r="G29" s="110">
        <v>1568400</v>
      </c>
      <c r="H29" s="110">
        <v>0</v>
      </c>
      <c r="I29" s="110">
        <v>1568400</v>
      </c>
      <c r="J29" s="298">
        <v>0</v>
      </c>
    </row>
    <row r="30" spans="1:10" s="291" customFormat="1" ht="16.5" customHeight="1">
      <c r="A30" s="265"/>
      <c r="B30" s="265"/>
      <c r="C30" s="268"/>
      <c r="D30" s="297"/>
      <c r="E30" s="266" t="s">
        <v>65</v>
      </c>
      <c r="F30" s="110">
        <v>0</v>
      </c>
      <c r="G30" s="110">
        <v>559600</v>
      </c>
      <c r="H30" s="110">
        <v>0</v>
      </c>
      <c r="I30" s="110">
        <v>559600</v>
      </c>
      <c r="J30" s="298">
        <v>0</v>
      </c>
    </row>
    <row r="31" spans="1:10" s="291" customFormat="1" ht="16.5" customHeight="1">
      <c r="A31" s="265"/>
      <c r="B31" s="265" t="s">
        <v>24</v>
      </c>
      <c r="C31" s="262"/>
      <c r="D31" s="297"/>
      <c r="E31" s="266" t="s">
        <v>63</v>
      </c>
      <c r="F31" s="110">
        <v>0</v>
      </c>
      <c r="G31" s="110">
        <v>3184500</v>
      </c>
      <c r="H31" s="110">
        <v>0</v>
      </c>
      <c r="I31" s="110">
        <v>3184500</v>
      </c>
      <c r="J31" s="299">
        <v>0</v>
      </c>
    </row>
    <row r="32" spans="1:10" s="291" customFormat="1" ht="16.5" customHeight="1">
      <c r="A32" s="265"/>
      <c r="B32" s="265"/>
      <c r="C32" s="265"/>
      <c r="D32" s="297"/>
      <c r="E32" s="266" t="s">
        <v>64</v>
      </c>
      <c r="F32" s="110">
        <v>0</v>
      </c>
      <c r="G32" s="110">
        <v>2349900</v>
      </c>
      <c r="H32" s="110">
        <v>0</v>
      </c>
      <c r="I32" s="110">
        <v>2349900</v>
      </c>
      <c r="J32" s="298">
        <v>0</v>
      </c>
    </row>
    <row r="33" spans="1:10" s="291" customFormat="1" ht="16.5" customHeight="1">
      <c r="A33" s="265"/>
      <c r="B33" s="268"/>
      <c r="C33" s="268"/>
      <c r="D33" s="297"/>
      <c r="E33" s="266" t="s">
        <v>65</v>
      </c>
      <c r="F33" s="110">
        <v>0</v>
      </c>
      <c r="G33" s="110">
        <v>834600</v>
      </c>
      <c r="H33" s="110">
        <v>0</v>
      </c>
      <c r="I33" s="110">
        <v>834600</v>
      </c>
      <c r="J33" s="298">
        <v>0</v>
      </c>
    </row>
    <row r="34" spans="1:10" s="291" customFormat="1" ht="16.5" customHeight="1">
      <c r="A34" s="265"/>
      <c r="B34" s="262"/>
      <c r="C34" s="262" t="s">
        <v>77</v>
      </c>
      <c r="D34" s="297"/>
      <c r="E34" s="266" t="s">
        <v>63</v>
      </c>
      <c r="F34" s="110">
        <v>1555950</v>
      </c>
      <c r="G34" s="110">
        <v>2400000</v>
      </c>
      <c r="H34" s="110">
        <v>0</v>
      </c>
      <c r="I34" s="110">
        <v>3955950</v>
      </c>
      <c r="J34" s="298">
        <v>0</v>
      </c>
    </row>
    <row r="35" spans="1:10" s="291" customFormat="1" ht="16.5" customHeight="1">
      <c r="A35" s="265"/>
      <c r="B35" s="265"/>
      <c r="C35" s="265"/>
      <c r="D35" s="297"/>
      <c r="E35" s="266" t="s">
        <v>64</v>
      </c>
      <c r="F35" s="110">
        <v>1555950</v>
      </c>
      <c r="G35" s="110">
        <v>2096000</v>
      </c>
      <c r="H35" s="110">
        <v>0</v>
      </c>
      <c r="I35" s="110">
        <v>3651950</v>
      </c>
      <c r="J35" s="298">
        <v>0</v>
      </c>
    </row>
    <row r="36" spans="1:10" s="291" customFormat="1" ht="16.5" customHeight="1">
      <c r="A36" s="265"/>
      <c r="B36" s="265"/>
      <c r="C36" s="268"/>
      <c r="D36" s="297"/>
      <c r="E36" s="266" t="s">
        <v>65</v>
      </c>
      <c r="F36" s="110">
        <v>0</v>
      </c>
      <c r="G36" s="110">
        <v>304000</v>
      </c>
      <c r="H36" s="110">
        <v>0</v>
      </c>
      <c r="I36" s="110">
        <v>304000</v>
      </c>
      <c r="J36" s="298">
        <v>0</v>
      </c>
    </row>
    <row r="37" spans="1:10" s="291" customFormat="1" ht="16.5" customHeight="1">
      <c r="A37" s="265"/>
      <c r="B37" s="265"/>
      <c r="C37" s="262" t="s">
        <v>28</v>
      </c>
      <c r="D37" s="297"/>
      <c r="E37" s="266" t="s">
        <v>63</v>
      </c>
      <c r="F37" s="110">
        <v>7894340</v>
      </c>
      <c r="G37" s="110">
        <v>4450000</v>
      </c>
      <c r="H37" s="110">
        <v>0</v>
      </c>
      <c r="I37" s="110">
        <v>12344340</v>
      </c>
      <c r="J37" s="299">
        <v>0</v>
      </c>
    </row>
    <row r="38" spans="1:10" s="291" customFormat="1" ht="16.5" customHeight="1">
      <c r="A38" s="265"/>
      <c r="B38" s="265"/>
      <c r="C38" s="265"/>
      <c r="D38" s="297"/>
      <c r="E38" s="266" t="s">
        <v>64</v>
      </c>
      <c r="F38" s="110">
        <v>7894340</v>
      </c>
      <c r="G38" s="110">
        <v>4450000</v>
      </c>
      <c r="H38" s="110">
        <v>0</v>
      </c>
      <c r="I38" s="110">
        <v>12344340</v>
      </c>
      <c r="J38" s="298">
        <v>0</v>
      </c>
    </row>
    <row r="39" spans="1:10" s="291" customFormat="1" ht="16.5" customHeight="1">
      <c r="A39" s="265"/>
      <c r="B39" s="265"/>
      <c r="C39" s="268"/>
      <c r="D39" s="297"/>
      <c r="E39" s="266" t="s">
        <v>65</v>
      </c>
      <c r="F39" s="110">
        <v>0</v>
      </c>
      <c r="G39" s="110">
        <v>0</v>
      </c>
      <c r="H39" s="110">
        <v>0</v>
      </c>
      <c r="I39" s="110">
        <v>0</v>
      </c>
      <c r="J39" s="298">
        <v>0</v>
      </c>
    </row>
    <row r="40" spans="1:10" s="291" customFormat="1" ht="16.5" customHeight="1">
      <c r="A40" s="265"/>
      <c r="B40" s="265"/>
      <c r="C40" s="262" t="s">
        <v>30</v>
      </c>
      <c r="D40" s="297"/>
      <c r="E40" s="266" t="s">
        <v>63</v>
      </c>
      <c r="F40" s="110">
        <v>15000000</v>
      </c>
      <c r="G40" s="110">
        <v>500000</v>
      </c>
      <c r="H40" s="110">
        <v>0</v>
      </c>
      <c r="I40" s="110">
        <v>15500000</v>
      </c>
      <c r="J40" s="298">
        <v>0</v>
      </c>
    </row>
    <row r="41" spans="1:10" s="291" customFormat="1" ht="16.5" customHeight="1">
      <c r="A41" s="265"/>
      <c r="B41" s="265"/>
      <c r="C41" s="265"/>
      <c r="D41" s="297"/>
      <c r="E41" s="266" t="s">
        <v>64</v>
      </c>
      <c r="F41" s="110">
        <v>15000000</v>
      </c>
      <c r="G41" s="110">
        <v>187750</v>
      </c>
      <c r="H41" s="110">
        <v>0</v>
      </c>
      <c r="I41" s="110">
        <v>15187750</v>
      </c>
      <c r="J41" s="298">
        <v>0</v>
      </c>
    </row>
    <row r="42" spans="1:10" s="291" customFormat="1" ht="16.5" customHeight="1">
      <c r="A42" s="265"/>
      <c r="B42" s="265"/>
      <c r="C42" s="268"/>
      <c r="D42" s="297"/>
      <c r="E42" s="266" t="s">
        <v>65</v>
      </c>
      <c r="F42" s="110">
        <v>0</v>
      </c>
      <c r="G42" s="110">
        <v>312250</v>
      </c>
      <c r="H42" s="110">
        <v>0</v>
      </c>
      <c r="I42" s="110">
        <v>312250</v>
      </c>
      <c r="J42" s="298">
        <v>0</v>
      </c>
    </row>
    <row r="43" spans="1:10" s="291" customFormat="1" ht="16.5" customHeight="1">
      <c r="A43" s="265"/>
      <c r="B43" s="265"/>
      <c r="C43" s="262" t="s">
        <v>31</v>
      </c>
      <c r="D43" s="297"/>
      <c r="E43" s="266" t="s">
        <v>63</v>
      </c>
      <c r="F43" s="110">
        <v>5065960</v>
      </c>
      <c r="G43" s="110">
        <v>0</v>
      </c>
      <c r="H43" s="110">
        <v>0</v>
      </c>
      <c r="I43" s="110">
        <v>5065960</v>
      </c>
      <c r="J43" s="299">
        <v>0</v>
      </c>
    </row>
    <row r="44" spans="1:10" s="291" customFormat="1" ht="16.5" customHeight="1">
      <c r="A44" s="265"/>
      <c r="B44" s="265"/>
      <c r="C44" s="265"/>
      <c r="D44" s="297"/>
      <c r="E44" s="266" t="s">
        <v>64</v>
      </c>
      <c r="F44" s="110">
        <v>5065960</v>
      </c>
      <c r="G44" s="110">
        <v>0</v>
      </c>
      <c r="H44" s="110">
        <v>0</v>
      </c>
      <c r="I44" s="110">
        <v>5065960</v>
      </c>
      <c r="J44" s="298">
        <v>0</v>
      </c>
    </row>
    <row r="45" spans="1:10" s="291" customFormat="1" ht="16.5" customHeight="1">
      <c r="A45" s="265"/>
      <c r="B45" s="265"/>
      <c r="C45" s="268"/>
      <c r="D45" s="297"/>
      <c r="E45" s="266" t="s">
        <v>65</v>
      </c>
      <c r="F45" s="110">
        <v>0</v>
      </c>
      <c r="G45" s="110">
        <v>0</v>
      </c>
      <c r="H45" s="110">
        <v>0</v>
      </c>
      <c r="I45" s="110">
        <v>0</v>
      </c>
      <c r="J45" s="298">
        <v>0</v>
      </c>
    </row>
    <row r="46" spans="1:10" s="291" customFormat="1" ht="16.5" customHeight="1">
      <c r="A46" s="265"/>
      <c r="B46" s="265"/>
      <c r="C46" s="262" t="s">
        <v>109</v>
      </c>
      <c r="D46" s="297"/>
      <c r="E46" s="266" t="s">
        <v>63</v>
      </c>
      <c r="F46" s="110">
        <v>2300000</v>
      </c>
      <c r="G46" s="110">
        <v>802480</v>
      </c>
      <c r="H46" s="110">
        <v>0</v>
      </c>
      <c r="I46" s="110">
        <v>3102480</v>
      </c>
      <c r="J46" s="298">
        <v>0</v>
      </c>
    </row>
    <row r="47" spans="1:10" s="291" customFormat="1" ht="16.5" customHeight="1">
      <c r="A47" s="265"/>
      <c r="B47" s="265"/>
      <c r="C47" s="265"/>
      <c r="D47" s="297"/>
      <c r="E47" s="266" t="s">
        <v>64</v>
      </c>
      <c r="F47" s="110">
        <v>2300000</v>
      </c>
      <c r="G47" s="110">
        <v>802480</v>
      </c>
      <c r="H47" s="110">
        <v>0</v>
      </c>
      <c r="I47" s="110">
        <v>3102480</v>
      </c>
      <c r="J47" s="298">
        <v>0</v>
      </c>
    </row>
    <row r="48" spans="1:10" s="291" customFormat="1" ht="16.5" customHeight="1">
      <c r="A48" s="265"/>
      <c r="B48" s="265"/>
      <c r="C48" s="268"/>
      <c r="D48" s="297"/>
      <c r="E48" s="266" t="s">
        <v>65</v>
      </c>
      <c r="F48" s="110">
        <v>0</v>
      </c>
      <c r="G48" s="110">
        <v>0</v>
      </c>
      <c r="H48" s="110">
        <v>0</v>
      </c>
      <c r="I48" s="110">
        <v>0</v>
      </c>
      <c r="J48" s="298">
        <v>0</v>
      </c>
    </row>
    <row r="49" spans="1:10" s="291" customFormat="1" ht="16.5" customHeight="1">
      <c r="A49" s="265"/>
      <c r="B49" s="265"/>
      <c r="C49" s="262" t="s">
        <v>111</v>
      </c>
      <c r="D49" s="297"/>
      <c r="E49" s="266" t="s">
        <v>63</v>
      </c>
      <c r="F49" s="110">
        <v>1476000</v>
      </c>
      <c r="G49" s="110">
        <v>2210400</v>
      </c>
      <c r="H49" s="110">
        <v>0</v>
      </c>
      <c r="I49" s="110">
        <v>3686400</v>
      </c>
      <c r="J49" s="299">
        <v>0</v>
      </c>
    </row>
    <row r="50" spans="1:10" s="291" customFormat="1" ht="16.5" customHeight="1">
      <c r="A50" s="265"/>
      <c r="B50" s="265"/>
      <c r="C50" s="265"/>
      <c r="D50" s="297"/>
      <c r="E50" s="266" t="s">
        <v>64</v>
      </c>
      <c r="F50" s="110">
        <v>1476000</v>
      </c>
      <c r="G50" s="110">
        <v>1747400</v>
      </c>
      <c r="H50" s="110">
        <v>0</v>
      </c>
      <c r="I50" s="110">
        <v>3223400</v>
      </c>
      <c r="J50" s="298">
        <v>0</v>
      </c>
    </row>
    <row r="51" spans="1:10" s="291" customFormat="1" ht="16.5" customHeight="1">
      <c r="A51" s="265"/>
      <c r="B51" s="265"/>
      <c r="C51" s="268"/>
      <c r="D51" s="297"/>
      <c r="E51" s="266" t="s">
        <v>65</v>
      </c>
      <c r="F51" s="110">
        <v>0</v>
      </c>
      <c r="G51" s="110">
        <v>463000</v>
      </c>
      <c r="H51" s="110">
        <v>0</v>
      </c>
      <c r="I51" s="110">
        <v>463000</v>
      </c>
      <c r="J51" s="298">
        <v>0</v>
      </c>
    </row>
    <row r="52" spans="1:10" s="291" customFormat="1" ht="16.5" customHeight="1">
      <c r="A52" s="265"/>
      <c r="B52" s="265" t="s">
        <v>33</v>
      </c>
      <c r="C52" s="262"/>
      <c r="D52" s="297"/>
      <c r="E52" s="266" t="s">
        <v>63</v>
      </c>
      <c r="F52" s="110">
        <v>33292250</v>
      </c>
      <c r="G52" s="110">
        <v>10362880</v>
      </c>
      <c r="H52" s="110">
        <v>0</v>
      </c>
      <c r="I52" s="110">
        <v>43655130</v>
      </c>
      <c r="J52" s="298">
        <v>0</v>
      </c>
    </row>
    <row r="53" spans="1:10" s="291" customFormat="1" ht="16.5" customHeight="1">
      <c r="A53" s="265"/>
      <c r="B53" s="265"/>
      <c r="C53" s="265"/>
      <c r="D53" s="297"/>
      <c r="E53" s="266" t="s">
        <v>64</v>
      </c>
      <c r="F53" s="110">
        <v>33292250</v>
      </c>
      <c r="G53" s="110">
        <v>9283630</v>
      </c>
      <c r="H53" s="110">
        <v>0</v>
      </c>
      <c r="I53" s="110">
        <v>42575880</v>
      </c>
      <c r="J53" s="298">
        <v>0</v>
      </c>
    </row>
    <row r="54" spans="1:10" s="291" customFormat="1" ht="16.5" customHeight="1">
      <c r="A54" s="265"/>
      <c r="B54" s="268"/>
      <c r="C54" s="268"/>
      <c r="D54" s="297"/>
      <c r="E54" s="266" t="s">
        <v>65</v>
      </c>
      <c r="F54" s="110">
        <v>0</v>
      </c>
      <c r="G54" s="110">
        <v>1079250</v>
      </c>
      <c r="H54" s="110">
        <v>0</v>
      </c>
      <c r="I54" s="110">
        <v>1079250</v>
      </c>
      <c r="J54" s="298">
        <v>0</v>
      </c>
    </row>
    <row r="55" spans="1:10" s="291" customFormat="1" ht="16.5" customHeight="1">
      <c r="A55" s="265" t="s">
        <v>35</v>
      </c>
      <c r="B55" s="262"/>
      <c r="C55" s="262"/>
      <c r="D55" s="297"/>
      <c r="E55" s="266" t="s">
        <v>63</v>
      </c>
      <c r="F55" s="110">
        <v>863595090</v>
      </c>
      <c r="G55" s="110">
        <v>24394030</v>
      </c>
      <c r="H55" s="110">
        <v>23911810</v>
      </c>
      <c r="I55" s="110">
        <v>911900930</v>
      </c>
      <c r="J55" s="299">
        <v>0</v>
      </c>
    </row>
    <row r="56" spans="1:10" s="291" customFormat="1" ht="16.5" customHeight="1">
      <c r="A56" s="265"/>
      <c r="B56" s="265"/>
      <c r="C56" s="265"/>
      <c r="D56" s="297"/>
      <c r="E56" s="266" t="s">
        <v>64</v>
      </c>
      <c r="F56" s="110">
        <v>863595090</v>
      </c>
      <c r="G56" s="110">
        <v>22437880</v>
      </c>
      <c r="H56" s="110">
        <v>23911810</v>
      </c>
      <c r="I56" s="110">
        <v>909944780</v>
      </c>
      <c r="J56" s="298">
        <v>0</v>
      </c>
    </row>
    <row r="57" spans="1:10" s="291" customFormat="1" ht="16.5" customHeight="1">
      <c r="A57" s="268"/>
      <c r="B57" s="268"/>
      <c r="C57" s="268"/>
      <c r="D57" s="297"/>
      <c r="E57" s="266" t="s">
        <v>65</v>
      </c>
      <c r="F57" s="110">
        <v>0</v>
      </c>
      <c r="G57" s="110">
        <v>1956150</v>
      </c>
      <c r="H57" s="110">
        <v>0</v>
      </c>
      <c r="I57" s="110">
        <v>1956150</v>
      </c>
      <c r="J57" s="298">
        <v>0</v>
      </c>
    </row>
    <row r="58" spans="1:10" s="291" customFormat="1" ht="16.5" customHeight="1">
      <c r="A58" s="262"/>
      <c r="B58" s="262"/>
      <c r="C58" s="262" t="s">
        <v>37</v>
      </c>
      <c r="D58" s="297"/>
      <c r="E58" s="266" t="s">
        <v>63</v>
      </c>
      <c r="F58" s="110">
        <v>0</v>
      </c>
      <c r="G58" s="110">
        <v>279000</v>
      </c>
      <c r="H58" s="110">
        <v>0</v>
      </c>
      <c r="I58" s="110">
        <v>279000</v>
      </c>
      <c r="J58" s="298">
        <v>0</v>
      </c>
    </row>
    <row r="59" spans="1:10" s="291" customFormat="1" ht="16.5" customHeight="1">
      <c r="A59" s="265"/>
      <c r="B59" s="265"/>
      <c r="C59" s="265"/>
      <c r="D59" s="297"/>
      <c r="E59" s="266" t="s">
        <v>64</v>
      </c>
      <c r="F59" s="110">
        <v>0</v>
      </c>
      <c r="G59" s="110">
        <v>279000</v>
      </c>
      <c r="H59" s="110">
        <v>0</v>
      </c>
      <c r="I59" s="110">
        <v>279000</v>
      </c>
      <c r="J59" s="298">
        <v>0</v>
      </c>
    </row>
    <row r="60" spans="1:10" s="291" customFormat="1" ht="16.5" customHeight="1">
      <c r="A60" s="265"/>
      <c r="B60" s="265"/>
      <c r="C60" s="268"/>
      <c r="D60" s="297"/>
      <c r="E60" s="266" t="s">
        <v>65</v>
      </c>
      <c r="F60" s="110">
        <v>0</v>
      </c>
      <c r="G60" s="110">
        <v>0</v>
      </c>
      <c r="H60" s="110">
        <v>0</v>
      </c>
      <c r="I60" s="110">
        <v>0</v>
      </c>
      <c r="J60" s="298">
        <v>0</v>
      </c>
    </row>
    <row r="61" spans="1:10" s="291" customFormat="1" ht="16.5" customHeight="1">
      <c r="A61" s="265"/>
      <c r="B61" s="265"/>
      <c r="C61" s="262" t="s">
        <v>38</v>
      </c>
      <c r="D61" s="297"/>
      <c r="E61" s="266" t="s">
        <v>63</v>
      </c>
      <c r="F61" s="110">
        <v>0</v>
      </c>
      <c r="G61" s="110">
        <v>15321000</v>
      </c>
      <c r="H61" s="110">
        <v>0</v>
      </c>
      <c r="I61" s="110">
        <v>15321000</v>
      </c>
      <c r="J61" s="299">
        <v>0</v>
      </c>
    </row>
    <row r="62" spans="1:10" s="291" customFormat="1" ht="16.5" customHeight="1">
      <c r="A62" s="265"/>
      <c r="B62" s="265"/>
      <c r="C62" s="265"/>
      <c r="D62" s="297"/>
      <c r="E62" s="266" t="s">
        <v>64</v>
      </c>
      <c r="F62" s="110">
        <v>0</v>
      </c>
      <c r="G62" s="110">
        <v>15321000</v>
      </c>
      <c r="H62" s="110">
        <v>0</v>
      </c>
      <c r="I62" s="110">
        <v>15321000</v>
      </c>
      <c r="J62" s="298">
        <v>0</v>
      </c>
    </row>
    <row r="63" spans="1:10" s="291" customFormat="1" ht="16.5" customHeight="1">
      <c r="A63" s="265"/>
      <c r="B63" s="265"/>
      <c r="C63" s="268"/>
      <c r="D63" s="297"/>
      <c r="E63" s="266" t="s">
        <v>65</v>
      </c>
      <c r="F63" s="110">
        <v>0</v>
      </c>
      <c r="G63" s="110">
        <v>0</v>
      </c>
      <c r="H63" s="110">
        <v>0</v>
      </c>
      <c r="I63" s="110">
        <v>0</v>
      </c>
      <c r="J63" s="298">
        <v>0</v>
      </c>
    </row>
    <row r="64" spans="1:10" s="291" customFormat="1" ht="16.5" customHeight="1">
      <c r="A64" s="265"/>
      <c r="B64" s="265"/>
      <c r="C64" s="262" t="s">
        <v>39</v>
      </c>
      <c r="D64" s="297"/>
      <c r="E64" s="266" t="s">
        <v>63</v>
      </c>
      <c r="F64" s="110">
        <v>5789000</v>
      </c>
      <c r="G64" s="110">
        <v>1247400</v>
      </c>
      <c r="H64" s="110">
        <v>0</v>
      </c>
      <c r="I64" s="110">
        <v>7036400</v>
      </c>
      <c r="J64" s="298">
        <v>0</v>
      </c>
    </row>
    <row r="65" spans="1:10" s="291" customFormat="1" ht="16.5" customHeight="1">
      <c r="A65" s="265"/>
      <c r="B65" s="265"/>
      <c r="C65" s="265"/>
      <c r="D65" s="297"/>
      <c r="E65" s="266" t="s">
        <v>64</v>
      </c>
      <c r="F65" s="110">
        <v>5789000</v>
      </c>
      <c r="G65" s="110">
        <v>1247400</v>
      </c>
      <c r="H65" s="110">
        <v>0</v>
      </c>
      <c r="I65" s="110">
        <v>7036400</v>
      </c>
      <c r="J65" s="298">
        <v>0</v>
      </c>
    </row>
    <row r="66" spans="1:10" s="291" customFormat="1" ht="16.5" customHeight="1">
      <c r="A66" s="265"/>
      <c r="B66" s="265"/>
      <c r="C66" s="268"/>
      <c r="D66" s="297"/>
      <c r="E66" s="266" t="s">
        <v>65</v>
      </c>
      <c r="F66" s="110">
        <v>0</v>
      </c>
      <c r="G66" s="110">
        <v>0</v>
      </c>
      <c r="H66" s="110">
        <v>0</v>
      </c>
      <c r="I66" s="110">
        <v>0</v>
      </c>
      <c r="J66" s="298">
        <v>0</v>
      </c>
    </row>
    <row r="67" spans="1:10" s="291" customFormat="1" ht="16.5" customHeight="1">
      <c r="A67" s="265"/>
      <c r="B67" s="265" t="s">
        <v>37</v>
      </c>
      <c r="C67" s="262"/>
      <c r="D67" s="297"/>
      <c r="E67" s="266" t="s">
        <v>63</v>
      </c>
      <c r="F67" s="110">
        <v>5789000</v>
      </c>
      <c r="G67" s="110">
        <v>16847400</v>
      </c>
      <c r="H67" s="110">
        <v>0</v>
      </c>
      <c r="I67" s="110">
        <v>22636400</v>
      </c>
      <c r="J67" s="299">
        <v>0</v>
      </c>
    </row>
    <row r="68" spans="1:10" s="291" customFormat="1" ht="16.5" customHeight="1">
      <c r="A68" s="265"/>
      <c r="B68" s="265"/>
      <c r="C68" s="265"/>
      <c r="D68" s="297"/>
      <c r="E68" s="266" t="s">
        <v>64</v>
      </c>
      <c r="F68" s="110">
        <v>5789000</v>
      </c>
      <c r="G68" s="110">
        <v>16847400</v>
      </c>
      <c r="H68" s="110">
        <v>0</v>
      </c>
      <c r="I68" s="110">
        <v>22636400</v>
      </c>
      <c r="J68" s="298">
        <v>0</v>
      </c>
    </row>
    <row r="69" spans="1:10" s="291" customFormat="1" ht="16.5" customHeight="1">
      <c r="A69" s="265"/>
      <c r="B69" s="268"/>
      <c r="C69" s="268"/>
      <c r="D69" s="297"/>
      <c r="E69" s="266" t="s">
        <v>65</v>
      </c>
      <c r="F69" s="110">
        <v>0</v>
      </c>
      <c r="G69" s="110">
        <v>0</v>
      </c>
      <c r="H69" s="110">
        <v>0</v>
      </c>
      <c r="I69" s="110">
        <v>0</v>
      </c>
      <c r="J69" s="298">
        <v>0</v>
      </c>
    </row>
    <row r="70" spans="1:10" s="291" customFormat="1" ht="16.5" customHeight="1">
      <c r="A70" s="265" t="s">
        <v>40</v>
      </c>
      <c r="B70" s="262"/>
      <c r="C70" s="262"/>
      <c r="D70" s="297"/>
      <c r="E70" s="266" t="s">
        <v>63</v>
      </c>
      <c r="F70" s="110">
        <v>5789000</v>
      </c>
      <c r="G70" s="110">
        <v>16847400</v>
      </c>
      <c r="H70" s="110">
        <v>0</v>
      </c>
      <c r="I70" s="110">
        <v>22636400</v>
      </c>
      <c r="J70" s="298">
        <v>0</v>
      </c>
    </row>
    <row r="71" spans="1:10" s="291" customFormat="1" ht="16.5" customHeight="1">
      <c r="A71" s="265"/>
      <c r="B71" s="265"/>
      <c r="C71" s="265"/>
      <c r="D71" s="297"/>
      <c r="E71" s="266" t="s">
        <v>64</v>
      </c>
      <c r="F71" s="110">
        <v>5789000</v>
      </c>
      <c r="G71" s="110">
        <v>16847400</v>
      </c>
      <c r="H71" s="110">
        <v>0</v>
      </c>
      <c r="I71" s="110">
        <v>22636400</v>
      </c>
      <c r="J71" s="298">
        <v>0</v>
      </c>
    </row>
    <row r="72" spans="1:10" s="291" customFormat="1" ht="16.5" customHeight="1">
      <c r="A72" s="268"/>
      <c r="B72" s="268"/>
      <c r="C72" s="268"/>
      <c r="D72" s="297"/>
      <c r="E72" s="266" t="s">
        <v>65</v>
      </c>
      <c r="F72" s="110">
        <v>0</v>
      </c>
      <c r="G72" s="110">
        <v>0</v>
      </c>
      <c r="H72" s="110">
        <v>0</v>
      </c>
      <c r="I72" s="110">
        <v>0</v>
      </c>
      <c r="J72" s="298">
        <v>0</v>
      </c>
    </row>
    <row r="73" spans="1:10" s="291" customFormat="1" ht="16.5" customHeight="1">
      <c r="A73" s="262"/>
      <c r="B73" s="262"/>
      <c r="C73" s="262" t="s">
        <v>219</v>
      </c>
      <c r="D73" s="297"/>
      <c r="E73" s="266" t="s">
        <v>63</v>
      </c>
      <c r="F73" s="110">
        <v>15500000</v>
      </c>
      <c r="G73" s="110">
        <v>8000000</v>
      </c>
      <c r="H73" s="110">
        <v>5000000</v>
      </c>
      <c r="I73" s="110">
        <v>28500000</v>
      </c>
      <c r="J73" s="299">
        <v>0</v>
      </c>
    </row>
    <row r="74" spans="1:10" s="291" customFormat="1" ht="16.5" customHeight="1">
      <c r="A74" s="265"/>
      <c r="B74" s="265"/>
      <c r="C74" s="265"/>
      <c r="D74" s="297"/>
      <c r="E74" s="266" t="s">
        <v>64</v>
      </c>
      <c r="F74" s="110">
        <v>15269100</v>
      </c>
      <c r="G74" s="110">
        <v>7999995</v>
      </c>
      <c r="H74" s="110">
        <v>5000000</v>
      </c>
      <c r="I74" s="110">
        <v>28269095</v>
      </c>
      <c r="J74" s="298">
        <v>0</v>
      </c>
    </row>
    <row r="75" spans="1:10" s="291" customFormat="1" ht="16.5" customHeight="1">
      <c r="A75" s="265"/>
      <c r="B75" s="265"/>
      <c r="C75" s="268"/>
      <c r="D75" s="297"/>
      <c r="E75" s="266" t="s">
        <v>65</v>
      </c>
      <c r="F75" s="110">
        <v>230900</v>
      </c>
      <c r="G75" s="110">
        <v>5</v>
      </c>
      <c r="H75" s="110">
        <v>0</v>
      </c>
      <c r="I75" s="110">
        <v>230905</v>
      </c>
      <c r="J75" s="298">
        <v>0</v>
      </c>
    </row>
    <row r="76" spans="1:10" s="291" customFormat="1" ht="16.5" customHeight="1">
      <c r="A76" s="265"/>
      <c r="B76" s="265"/>
      <c r="C76" s="262" t="s">
        <v>220</v>
      </c>
      <c r="D76" s="297"/>
      <c r="E76" s="266" t="s">
        <v>63</v>
      </c>
      <c r="F76" s="110">
        <v>2000000</v>
      </c>
      <c r="G76" s="110">
        <v>1589200</v>
      </c>
      <c r="H76" s="110">
        <v>1451430</v>
      </c>
      <c r="I76" s="110">
        <v>5040630</v>
      </c>
      <c r="J76" s="298">
        <v>0</v>
      </c>
    </row>
    <row r="77" spans="1:10" s="291" customFormat="1" ht="16.5" customHeight="1">
      <c r="A77" s="265"/>
      <c r="B77" s="265"/>
      <c r="C77" s="265"/>
      <c r="D77" s="297"/>
      <c r="E77" s="266" t="s">
        <v>64</v>
      </c>
      <c r="F77" s="110">
        <v>2000000</v>
      </c>
      <c r="G77" s="110">
        <v>1589200</v>
      </c>
      <c r="H77" s="110">
        <v>1451430</v>
      </c>
      <c r="I77" s="110">
        <v>5040630</v>
      </c>
      <c r="J77" s="298">
        <v>0</v>
      </c>
    </row>
    <row r="78" spans="1:10" s="291" customFormat="1" ht="16.5" customHeight="1">
      <c r="A78" s="265"/>
      <c r="B78" s="265"/>
      <c r="C78" s="268"/>
      <c r="D78" s="297"/>
      <c r="E78" s="266" t="s">
        <v>65</v>
      </c>
      <c r="F78" s="110">
        <v>0</v>
      </c>
      <c r="G78" s="110">
        <v>0</v>
      </c>
      <c r="H78" s="110">
        <v>0</v>
      </c>
      <c r="I78" s="110">
        <v>0</v>
      </c>
      <c r="J78" s="298">
        <v>0</v>
      </c>
    </row>
    <row r="79" spans="1:10" s="291" customFormat="1" ht="16.5" customHeight="1">
      <c r="A79" s="265"/>
      <c r="B79" s="265"/>
      <c r="C79" s="262" t="s">
        <v>221</v>
      </c>
      <c r="D79" s="297"/>
      <c r="E79" s="266" t="s">
        <v>63</v>
      </c>
      <c r="F79" s="110">
        <v>5500000</v>
      </c>
      <c r="G79" s="110">
        <v>0</v>
      </c>
      <c r="H79" s="110">
        <v>0</v>
      </c>
      <c r="I79" s="110">
        <v>5500000</v>
      </c>
      <c r="J79" s="299">
        <v>0</v>
      </c>
    </row>
    <row r="80" spans="1:10" s="291" customFormat="1" ht="16.5" customHeight="1">
      <c r="A80" s="265"/>
      <c r="B80" s="265"/>
      <c r="C80" s="265"/>
      <c r="D80" s="297"/>
      <c r="E80" s="266" t="s">
        <v>64</v>
      </c>
      <c r="F80" s="110">
        <v>5500000</v>
      </c>
      <c r="G80" s="110">
        <v>0</v>
      </c>
      <c r="H80" s="110">
        <v>0</v>
      </c>
      <c r="I80" s="110">
        <v>5500000</v>
      </c>
      <c r="J80" s="298">
        <v>0</v>
      </c>
    </row>
    <row r="81" spans="1:10" s="291" customFormat="1" ht="16.5" customHeight="1">
      <c r="A81" s="265"/>
      <c r="B81" s="265"/>
      <c r="C81" s="268"/>
      <c r="D81" s="297"/>
      <c r="E81" s="266" t="s">
        <v>65</v>
      </c>
      <c r="F81" s="110">
        <v>0</v>
      </c>
      <c r="G81" s="110">
        <v>0</v>
      </c>
      <c r="H81" s="110">
        <v>0</v>
      </c>
      <c r="I81" s="110">
        <v>0</v>
      </c>
      <c r="J81" s="298">
        <v>0</v>
      </c>
    </row>
    <row r="82" spans="1:10" s="291" customFormat="1" ht="16.5" customHeight="1">
      <c r="A82" s="265"/>
      <c r="B82" s="265"/>
      <c r="C82" s="262" t="s">
        <v>222</v>
      </c>
      <c r="D82" s="297"/>
      <c r="E82" s="266" t="s">
        <v>63</v>
      </c>
      <c r="F82" s="110">
        <v>4790000</v>
      </c>
      <c r="G82" s="110">
        <v>0</v>
      </c>
      <c r="H82" s="110">
        <v>0</v>
      </c>
      <c r="I82" s="110">
        <v>4790000</v>
      </c>
      <c r="J82" s="299">
        <v>0</v>
      </c>
    </row>
    <row r="83" spans="1:10" s="291" customFormat="1" ht="16.5" customHeight="1">
      <c r="A83" s="265"/>
      <c r="B83" s="265"/>
      <c r="C83" s="265"/>
      <c r="D83" s="297"/>
      <c r="E83" s="266" t="s">
        <v>64</v>
      </c>
      <c r="F83" s="110">
        <v>5020900</v>
      </c>
      <c r="G83" s="110">
        <v>0</v>
      </c>
      <c r="H83" s="110">
        <v>0</v>
      </c>
      <c r="I83" s="110">
        <v>5020900</v>
      </c>
      <c r="J83" s="298">
        <v>0</v>
      </c>
    </row>
    <row r="84" spans="1:10" s="291" customFormat="1" ht="16.5" customHeight="1">
      <c r="A84" s="265"/>
      <c r="B84" s="265"/>
      <c r="C84" s="268"/>
      <c r="D84" s="297"/>
      <c r="E84" s="266" t="s">
        <v>65</v>
      </c>
      <c r="F84" s="110">
        <v>-230900</v>
      </c>
      <c r="G84" s="110">
        <v>0</v>
      </c>
      <c r="H84" s="110">
        <v>0</v>
      </c>
      <c r="I84" s="110">
        <v>-230900</v>
      </c>
      <c r="J84" s="298">
        <v>0</v>
      </c>
    </row>
    <row r="85" spans="1:10" s="291" customFormat="1" ht="16.5" customHeight="1">
      <c r="A85" s="265"/>
      <c r="B85" s="265"/>
      <c r="C85" s="262" t="s">
        <v>223</v>
      </c>
      <c r="D85" s="297"/>
      <c r="E85" s="266" t="s">
        <v>63</v>
      </c>
      <c r="F85" s="267">
        <v>0</v>
      </c>
      <c r="G85" s="267">
        <v>0</v>
      </c>
      <c r="H85" s="267">
        <v>0</v>
      </c>
      <c r="I85" s="267">
        <v>0</v>
      </c>
      <c r="J85" s="299">
        <v>0</v>
      </c>
    </row>
    <row r="86" spans="1:10" s="291" customFormat="1" ht="16.5" customHeight="1">
      <c r="A86" s="265"/>
      <c r="B86" s="265"/>
      <c r="C86" s="265"/>
      <c r="D86" s="297"/>
      <c r="E86" s="266" t="s">
        <v>64</v>
      </c>
      <c r="F86" s="267">
        <v>0</v>
      </c>
      <c r="G86" s="267">
        <v>0</v>
      </c>
      <c r="H86" s="267">
        <v>0</v>
      </c>
      <c r="I86" s="267">
        <v>0</v>
      </c>
      <c r="J86" s="298">
        <v>0</v>
      </c>
    </row>
    <row r="87" spans="1:10" s="291" customFormat="1" ht="16.5" customHeight="1">
      <c r="A87" s="265"/>
      <c r="B87" s="265"/>
      <c r="C87" s="268"/>
      <c r="D87" s="297"/>
      <c r="E87" s="266" t="s">
        <v>65</v>
      </c>
      <c r="F87" s="267">
        <v>0</v>
      </c>
      <c r="G87" s="267">
        <v>0</v>
      </c>
      <c r="H87" s="267">
        <v>0</v>
      </c>
      <c r="I87" s="267">
        <v>0</v>
      </c>
      <c r="J87" s="298">
        <v>0</v>
      </c>
    </row>
    <row r="88" spans="1:10" s="291" customFormat="1" ht="16.5" customHeight="1">
      <c r="A88" s="265"/>
      <c r="B88" s="265"/>
      <c r="C88" s="262" t="s">
        <v>224</v>
      </c>
      <c r="D88" s="297"/>
      <c r="E88" s="266" t="s">
        <v>63</v>
      </c>
      <c r="F88" s="110">
        <v>0</v>
      </c>
      <c r="G88" s="110">
        <v>4897000</v>
      </c>
      <c r="H88" s="110">
        <v>5000000</v>
      </c>
      <c r="I88" s="110">
        <v>9897000</v>
      </c>
      <c r="J88" s="300">
        <v>0</v>
      </c>
    </row>
    <row r="89" spans="1:10" s="291" customFormat="1" ht="16.5" customHeight="1">
      <c r="A89" s="265"/>
      <c r="B89" s="265"/>
      <c r="C89" s="265"/>
      <c r="D89" s="297"/>
      <c r="E89" s="266" t="s">
        <v>64</v>
      </c>
      <c r="F89" s="110">
        <v>0</v>
      </c>
      <c r="G89" s="110">
        <v>4897000</v>
      </c>
      <c r="H89" s="110">
        <v>5000000</v>
      </c>
      <c r="I89" s="110">
        <v>9897000</v>
      </c>
      <c r="J89" s="300">
        <v>0</v>
      </c>
    </row>
    <row r="90" spans="1:10" s="291" customFormat="1" ht="16.5" customHeight="1">
      <c r="A90" s="265"/>
      <c r="B90" s="265"/>
      <c r="C90" s="268"/>
      <c r="D90" s="297"/>
      <c r="E90" s="266" t="s">
        <v>65</v>
      </c>
      <c r="F90" s="110">
        <v>0</v>
      </c>
      <c r="G90" s="110">
        <v>0</v>
      </c>
      <c r="H90" s="110">
        <v>0</v>
      </c>
      <c r="I90" s="110">
        <v>0</v>
      </c>
      <c r="J90" s="300">
        <v>0</v>
      </c>
    </row>
    <row r="91" spans="1:10" s="291" customFormat="1" ht="16.5" customHeight="1">
      <c r="A91" s="265"/>
      <c r="B91" s="265"/>
      <c r="C91" s="262" t="s">
        <v>225</v>
      </c>
      <c r="D91" s="297"/>
      <c r="E91" s="266" t="s">
        <v>63</v>
      </c>
      <c r="F91" s="110">
        <v>2600000</v>
      </c>
      <c r="G91" s="110">
        <v>1113690</v>
      </c>
      <c r="H91" s="110">
        <v>640270</v>
      </c>
      <c r="I91" s="110">
        <v>4353960</v>
      </c>
      <c r="J91" s="298">
        <v>0</v>
      </c>
    </row>
    <row r="92" spans="1:10" s="291" customFormat="1" ht="16.5" customHeight="1">
      <c r="A92" s="265"/>
      <c r="B92" s="265"/>
      <c r="C92" s="265"/>
      <c r="D92" s="297"/>
      <c r="E92" s="266" t="s">
        <v>64</v>
      </c>
      <c r="F92" s="110">
        <v>2600000</v>
      </c>
      <c r="G92" s="110">
        <v>1113690</v>
      </c>
      <c r="H92" s="110">
        <v>640270</v>
      </c>
      <c r="I92" s="110">
        <v>4353960</v>
      </c>
      <c r="J92" s="298">
        <v>0</v>
      </c>
    </row>
    <row r="93" spans="1:10" s="291" customFormat="1" ht="16.5" customHeight="1">
      <c r="A93" s="265"/>
      <c r="B93" s="265"/>
      <c r="C93" s="268"/>
      <c r="D93" s="297"/>
      <c r="E93" s="266" t="s">
        <v>65</v>
      </c>
      <c r="F93" s="110">
        <v>0</v>
      </c>
      <c r="G93" s="110">
        <v>0</v>
      </c>
      <c r="H93" s="110">
        <v>0</v>
      </c>
      <c r="I93" s="110">
        <v>0</v>
      </c>
      <c r="J93" s="298">
        <v>0</v>
      </c>
    </row>
    <row r="94" spans="1:10" s="291" customFormat="1" ht="16.5" customHeight="1">
      <c r="A94" s="265"/>
      <c r="B94" s="265"/>
      <c r="C94" s="262" t="s">
        <v>113</v>
      </c>
      <c r="D94" s="297"/>
      <c r="E94" s="266" t="s">
        <v>63</v>
      </c>
      <c r="F94" s="110">
        <v>7000000</v>
      </c>
      <c r="G94" s="110">
        <v>1000000</v>
      </c>
      <c r="H94" s="110">
        <v>2250000</v>
      </c>
      <c r="I94" s="110">
        <v>10250000</v>
      </c>
      <c r="J94" s="299">
        <v>0</v>
      </c>
    </row>
    <row r="95" spans="1:10" s="291" customFormat="1" ht="16.5" customHeight="1">
      <c r="A95" s="265"/>
      <c r="B95" s="265"/>
      <c r="C95" s="265"/>
      <c r="D95" s="297"/>
      <c r="E95" s="266" t="s">
        <v>64</v>
      </c>
      <c r="F95" s="110">
        <v>7000000</v>
      </c>
      <c r="G95" s="110">
        <v>586690</v>
      </c>
      <c r="H95" s="110">
        <v>2250000</v>
      </c>
      <c r="I95" s="110">
        <v>9836690</v>
      </c>
      <c r="J95" s="298">
        <v>0</v>
      </c>
    </row>
    <row r="96" spans="1:10" s="291" customFormat="1" ht="16.5" customHeight="1">
      <c r="A96" s="265"/>
      <c r="B96" s="265"/>
      <c r="C96" s="268"/>
      <c r="D96" s="297"/>
      <c r="E96" s="266" t="s">
        <v>65</v>
      </c>
      <c r="F96" s="110">
        <v>0</v>
      </c>
      <c r="G96" s="110">
        <v>413310</v>
      </c>
      <c r="H96" s="110">
        <v>0</v>
      </c>
      <c r="I96" s="110">
        <v>413310</v>
      </c>
      <c r="J96" s="298">
        <v>0</v>
      </c>
    </row>
    <row r="97" spans="1:10" s="291" customFormat="1" ht="16.5" customHeight="1">
      <c r="A97" s="265"/>
      <c r="B97" s="265" t="s">
        <v>33</v>
      </c>
      <c r="C97" s="262"/>
      <c r="D97" s="297"/>
      <c r="E97" s="266" t="s">
        <v>63</v>
      </c>
      <c r="F97" s="110">
        <v>37390000</v>
      </c>
      <c r="G97" s="110">
        <v>16599890</v>
      </c>
      <c r="H97" s="110">
        <v>14341700</v>
      </c>
      <c r="I97" s="110">
        <v>68331590</v>
      </c>
      <c r="J97" s="299">
        <v>0</v>
      </c>
    </row>
    <row r="98" spans="1:10" s="291" customFormat="1" ht="16.5" customHeight="1">
      <c r="A98" s="265"/>
      <c r="B98" s="265"/>
      <c r="C98" s="265"/>
      <c r="D98" s="297"/>
      <c r="E98" s="266" t="s">
        <v>64</v>
      </c>
      <c r="F98" s="110">
        <v>37390000</v>
      </c>
      <c r="G98" s="110">
        <v>16186575</v>
      </c>
      <c r="H98" s="110">
        <v>14341700</v>
      </c>
      <c r="I98" s="110">
        <v>67918275</v>
      </c>
      <c r="J98" s="298">
        <v>0</v>
      </c>
    </row>
    <row r="99" spans="1:10" s="291" customFormat="1" ht="16.5" customHeight="1">
      <c r="A99" s="265"/>
      <c r="B99" s="268"/>
      <c r="C99" s="268"/>
      <c r="D99" s="297"/>
      <c r="E99" s="266" t="s">
        <v>65</v>
      </c>
      <c r="F99" s="110">
        <v>0</v>
      </c>
      <c r="G99" s="110">
        <v>413315</v>
      </c>
      <c r="H99" s="110">
        <v>0</v>
      </c>
      <c r="I99" s="110">
        <v>413315</v>
      </c>
      <c r="J99" s="298">
        <v>0</v>
      </c>
    </row>
    <row r="100" spans="1:10" s="291" customFormat="1" ht="16.5" customHeight="1">
      <c r="A100" s="265"/>
      <c r="B100" s="262"/>
      <c r="C100" s="262" t="s">
        <v>226</v>
      </c>
      <c r="D100" s="297"/>
      <c r="E100" s="266" t="s">
        <v>63</v>
      </c>
      <c r="F100" s="267">
        <v>0</v>
      </c>
      <c r="G100" s="267">
        <v>0</v>
      </c>
      <c r="H100" s="267">
        <v>0</v>
      </c>
      <c r="I100" s="267">
        <v>0</v>
      </c>
      <c r="J100" s="298">
        <v>0</v>
      </c>
    </row>
    <row r="101" spans="1:10" s="291" customFormat="1" ht="16.5" customHeight="1">
      <c r="A101" s="265"/>
      <c r="B101" s="265"/>
      <c r="C101" s="265"/>
      <c r="D101" s="297"/>
      <c r="E101" s="266" t="s">
        <v>64</v>
      </c>
      <c r="F101" s="267">
        <v>0</v>
      </c>
      <c r="G101" s="267">
        <v>0</v>
      </c>
      <c r="H101" s="267">
        <v>0</v>
      </c>
      <c r="I101" s="267">
        <v>0</v>
      </c>
      <c r="J101" s="298">
        <v>0</v>
      </c>
    </row>
    <row r="102" spans="1:10" s="291" customFormat="1" ht="16.5" customHeight="1">
      <c r="A102" s="265"/>
      <c r="B102" s="265"/>
      <c r="C102" s="268"/>
      <c r="D102" s="297"/>
      <c r="E102" s="266" t="s">
        <v>65</v>
      </c>
      <c r="F102" s="267">
        <v>0</v>
      </c>
      <c r="G102" s="267">
        <v>0</v>
      </c>
      <c r="H102" s="267">
        <v>0</v>
      </c>
      <c r="I102" s="267">
        <v>0</v>
      </c>
      <c r="J102" s="298">
        <v>0</v>
      </c>
    </row>
    <row r="103" spans="1:10" s="291" customFormat="1" ht="16.5" customHeight="1">
      <c r="A103" s="265"/>
      <c r="B103" s="265"/>
      <c r="C103" s="262" t="s">
        <v>227</v>
      </c>
      <c r="D103" s="297"/>
      <c r="E103" s="266" t="s">
        <v>63</v>
      </c>
      <c r="F103" s="267">
        <v>0</v>
      </c>
      <c r="G103" s="267">
        <v>0</v>
      </c>
      <c r="H103" s="267">
        <v>0</v>
      </c>
      <c r="I103" s="267">
        <v>0</v>
      </c>
      <c r="J103" s="301" t="e">
        <f>SUM(J100,J97,#REF!,J94,J91,J85,J82,J79,J76,J73,J70,J67,J64,J61,J58,J55,J52,J49,J46,J43,J40,J37,J34,J31,J28,J25,#REF!,J22,J19,J16,J13,J10,J7,J4,J88)</f>
        <v>#REF!</v>
      </c>
    </row>
    <row r="104" spans="1:10" s="291" customFormat="1" ht="16.5" customHeight="1">
      <c r="A104" s="265"/>
      <c r="B104" s="265"/>
      <c r="C104" s="265"/>
      <c r="D104" s="297"/>
      <c r="E104" s="266" t="s">
        <v>64</v>
      </c>
      <c r="F104" s="267">
        <v>0</v>
      </c>
      <c r="G104" s="267">
        <v>0</v>
      </c>
      <c r="H104" s="267">
        <v>0</v>
      </c>
      <c r="I104" s="267">
        <v>0</v>
      </c>
      <c r="J104" s="301" t="e">
        <f>SUM(J101,J98,#REF!,J95,J92,J86,J83,J80,J77,J74,J71,J68,J65,J62,J59,J56,J53,J50,J47,J44,J41,J38,J35,J32,J29,J26,#REF!,J23,J20,J17,J14,J11,J8,J5,J89)</f>
        <v>#REF!</v>
      </c>
    </row>
    <row r="105" spans="1:10" s="291" customFormat="1" ht="16.5" customHeight="1" thickBot="1">
      <c r="A105" s="265"/>
      <c r="B105" s="265"/>
      <c r="C105" s="268"/>
      <c r="D105" s="297"/>
      <c r="E105" s="266" t="s">
        <v>65</v>
      </c>
      <c r="F105" s="267">
        <v>0</v>
      </c>
      <c r="G105" s="267">
        <v>0</v>
      </c>
      <c r="H105" s="267">
        <v>0</v>
      </c>
      <c r="I105" s="267">
        <v>0</v>
      </c>
      <c r="J105" s="302" t="e">
        <f>SUM(J102,J99,#REF!,J96,J93,J87,J84,J81,J78,J75,J72,J69,J66,J63,J60,J57,J54,J51,J48,J45,J42,J39,J36,J33,J30,J27,#REF!,J24,J21,J18,J15,J12,J9,J6,J90)</f>
        <v>#REF!</v>
      </c>
    </row>
    <row r="106" spans="1:10" ht="16.5" customHeight="1">
      <c r="A106" s="265"/>
      <c r="B106" s="265"/>
      <c r="C106" s="262" t="s">
        <v>228</v>
      </c>
      <c r="D106" s="297"/>
      <c r="E106" s="266" t="s">
        <v>63</v>
      </c>
      <c r="F106" s="267">
        <v>0</v>
      </c>
      <c r="G106" s="267">
        <v>0</v>
      </c>
      <c r="H106" s="267">
        <v>0</v>
      </c>
      <c r="I106" s="267">
        <v>0</v>
      </c>
    </row>
    <row r="107" spans="1:10" ht="16.5" customHeight="1">
      <c r="A107" s="265"/>
      <c r="B107" s="265"/>
      <c r="C107" s="265"/>
      <c r="D107" s="297"/>
      <c r="E107" s="266" t="s">
        <v>64</v>
      </c>
      <c r="F107" s="267">
        <v>0</v>
      </c>
      <c r="G107" s="267">
        <v>0</v>
      </c>
      <c r="H107" s="267">
        <v>0</v>
      </c>
      <c r="I107" s="267">
        <v>0</v>
      </c>
    </row>
    <row r="108" spans="1:10" ht="16.5" customHeight="1">
      <c r="A108" s="265"/>
      <c r="B108" s="265"/>
      <c r="C108" s="268"/>
      <c r="D108" s="297"/>
      <c r="E108" s="266" t="s">
        <v>65</v>
      </c>
      <c r="F108" s="267">
        <v>0</v>
      </c>
      <c r="G108" s="267">
        <v>0</v>
      </c>
      <c r="H108" s="267">
        <v>0</v>
      </c>
      <c r="I108" s="267">
        <v>0</v>
      </c>
    </row>
    <row r="109" spans="1:10" ht="16.5" customHeight="1">
      <c r="A109" s="265"/>
      <c r="B109" s="265"/>
      <c r="C109" s="262" t="s">
        <v>229</v>
      </c>
      <c r="D109" s="297"/>
      <c r="E109" s="266" t="s">
        <v>63</v>
      </c>
      <c r="F109" s="267">
        <v>0</v>
      </c>
      <c r="G109" s="267">
        <v>0</v>
      </c>
      <c r="H109" s="267">
        <v>0</v>
      </c>
      <c r="I109" s="267">
        <v>0</v>
      </c>
    </row>
    <row r="110" spans="1:10" ht="16.5" customHeight="1">
      <c r="A110" s="265"/>
      <c r="B110" s="265"/>
      <c r="C110" s="265"/>
      <c r="D110" s="297"/>
      <c r="E110" s="266" t="s">
        <v>64</v>
      </c>
      <c r="F110" s="267">
        <v>0</v>
      </c>
      <c r="G110" s="267">
        <v>0</v>
      </c>
      <c r="H110" s="267">
        <v>0</v>
      </c>
      <c r="I110" s="267">
        <v>0</v>
      </c>
    </row>
    <row r="111" spans="1:10" ht="16.5" customHeight="1">
      <c r="A111" s="265"/>
      <c r="B111" s="265"/>
      <c r="C111" s="268"/>
      <c r="D111" s="297"/>
      <c r="E111" s="266" t="s">
        <v>65</v>
      </c>
      <c r="F111" s="267">
        <v>0</v>
      </c>
      <c r="G111" s="267">
        <v>0</v>
      </c>
      <c r="H111" s="267">
        <v>0</v>
      </c>
      <c r="I111" s="267">
        <v>0</v>
      </c>
    </row>
    <row r="112" spans="1:10" ht="16.5" customHeight="1">
      <c r="A112" s="265"/>
      <c r="B112" s="265"/>
      <c r="C112" s="262" t="s">
        <v>230</v>
      </c>
      <c r="D112" s="297"/>
      <c r="E112" s="266" t="s">
        <v>63</v>
      </c>
      <c r="F112" s="267">
        <v>0</v>
      </c>
      <c r="G112" s="267">
        <v>0</v>
      </c>
      <c r="H112" s="267">
        <v>0</v>
      </c>
      <c r="I112" s="267">
        <v>0</v>
      </c>
    </row>
    <row r="113" spans="1:9" ht="16.5" customHeight="1">
      <c r="A113" s="265"/>
      <c r="B113" s="265"/>
      <c r="C113" s="265"/>
      <c r="D113" s="297"/>
      <c r="E113" s="266" t="s">
        <v>64</v>
      </c>
      <c r="F113" s="267">
        <v>0</v>
      </c>
      <c r="G113" s="267">
        <v>0</v>
      </c>
      <c r="H113" s="267">
        <v>0</v>
      </c>
      <c r="I113" s="267">
        <v>0</v>
      </c>
    </row>
    <row r="114" spans="1:9" ht="16.5" customHeight="1">
      <c r="A114" s="265"/>
      <c r="B114" s="265"/>
      <c r="C114" s="268"/>
      <c r="D114" s="297"/>
      <c r="E114" s="266" t="s">
        <v>65</v>
      </c>
      <c r="F114" s="267">
        <v>0</v>
      </c>
      <c r="G114" s="267">
        <v>0</v>
      </c>
      <c r="H114" s="267">
        <v>0</v>
      </c>
      <c r="I114" s="267">
        <v>0</v>
      </c>
    </row>
    <row r="115" spans="1:9" ht="16.5" customHeight="1">
      <c r="A115" s="265"/>
      <c r="B115" s="265"/>
      <c r="C115" s="262" t="s">
        <v>231</v>
      </c>
      <c r="D115" s="297"/>
      <c r="E115" s="266" t="s">
        <v>63</v>
      </c>
      <c r="F115" s="267">
        <v>0</v>
      </c>
      <c r="G115" s="267">
        <v>0</v>
      </c>
      <c r="H115" s="267">
        <v>0</v>
      </c>
      <c r="I115" s="267">
        <v>0</v>
      </c>
    </row>
    <row r="116" spans="1:9" ht="16.5" customHeight="1">
      <c r="A116" s="265"/>
      <c r="B116" s="265"/>
      <c r="C116" s="265"/>
      <c r="D116" s="297"/>
      <c r="E116" s="266" t="s">
        <v>64</v>
      </c>
      <c r="F116" s="267">
        <v>0</v>
      </c>
      <c r="G116" s="267">
        <v>0</v>
      </c>
      <c r="H116" s="267">
        <v>0</v>
      </c>
      <c r="I116" s="267">
        <v>0</v>
      </c>
    </row>
    <row r="117" spans="1:9" ht="16.5" customHeight="1">
      <c r="A117" s="265"/>
      <c r="B117" s="265"/>
      <c r="C117" s="268"/>
      <c r="D117" s="297"/>
      <c r="E117" s="266" t="s">
        <v>65</v>
      </c>
      <c r="F117" s="267">
        <v>0</v>
      </c>
      <c r="G117" s="267">
        <v>0</v>
      </c>
      <c r="H117" s="267">
        <v>0</v>
      </c>
      <c r="I117" s="267">
        <v>0</v>
      </c>
    </row>
    <row r="118" spans="1:9" ht="16.5" customHeight="1">
      <c r="A118" s="265"/>
      <c r="B118" s="265"/>
      <c r="C118" s="262" t="s">
        <v>232</v>
      </c>
      <c r="D118" s="297"/>
      <c r="E118" s="266" t="s">
        <v>63</v>
      </c>
      <c r="F118" s="267">
        <v>0</v>
      </c>
      <c r="G118" s="267">
        <v>0</v>
      </c>
      <c r="H118" s="267">
        <v>0</v>
      </c>
      <c r="I118" s="267">
        <v>0</v>
      </c>
    </row>
    <row r="119" spans="1:9" ht="16.5" customHeight="1">
      <c r="A119" s="265"/>
      <c r="B119" s="265"/>
      <c r="C119" s="265"/>
      <c r="D119" s="297"/>
      <c r="E119" s="266" t="s">
        <v>64</v>
      </c>
      <c r="F119" s="267">
        <v>0</v>
      </c>
      <c r="G119" s="267">
        <v>0</v>
      </c>
      <c r="H119" s="267">
        <v>0</v>
      </c>
      <c r="I119" s="267">
        <v>0</v>
      </c>
    </row>
    <row r="120" spans="1:9" ht="16.5" customHeight="1">
      <c r="A120" s="265"/>
      <c r="B120" s="265"/>
      <c r="C120" s="268"/>
      <c r="D120" s="297"/>
      <c r="E120" s="266" t="s">
        <v>65</v>
      </c>
      <c r="F120" s="267">
        <v>0</v>
      </c>
      <c r="G120" s="267">
        <v>0</v>
      </c>
      <c r="H120" s="267">
        <v>0</v>
      </c>
      <c r="I120" s="267">
        <v>0</v>
      </c>
    </row>
    <row r="121" spans="1:9" ht="16.5" customHeight="1">
      <c r="A121" s="265"/>
      <c r="B121" s="265"/>
      <c r="C121" s="262" t="s">
        <v>233</v>
      </c>
      <c r="D121" s="297"/>
      <c r="E121" s="266" t="s">
        <v>63</v>
      </c>
      <c r="F121" s="267">
        <v>0</v>
      </c>
      <c r="G121" s="267">
        <v>0</v>
      </c>
      <c r="H121" s="267">
        <v>0</v>
      </c>
      <c r="I121" s="267">
        <v>0</v>
      </c>
    </row>
    <row r="122" spans="1:9" ht="16.5" customHeight="1">
      <c r="A122" s="265"/>
      <c r="B122" s="265"/>
      <c r="C122" s="265"/>
      <c r="D122" s="297"/>
      <c r="E122" s="266" t="s">
        <v>64</v>
      </c>
      <c r="F122" s="267">
        <v>0</v>
      </c>
      <c r="G122" s="267">
        <v>0</v>
      </c>
      <c r="H122" s="267">
        <v>0</v>
      </c>
      <c r="I122" s="267">
        <v>0</v>
      </c>
    </row>
    <row r="123" spans="1:9" ht="16.5" customHeight="1">
      <c r="A123" s="265"/>
      <c r="B123" s="265"/>
      <c r="C123" s="268"/>
      <c r="D123" s="297"/>
      <c r="E123" s="266" t="s">
        <v>65</v>
      </c>
      <c r="F123" s="267">
        <v>0</v>
      </c>
      <c r="G123" s="267">
        <v>0</v>
      </c>
      <c r="H123" s="267">
        <v>0</v>
      </c>
      <c r="I123" s="267">
        <v>0</v>
      </c>
    </row>
    <row r="124" spans="1:9" ht="16.5" customHeight="1">
      <c r="A124" s="265"/>
      <c r="B124" s="265" t="s">
        <v>234</v>
      </c>
      <c r="C124" s="262"/>
      <c r="D124" s="297"/>
      <c r="E124" s="266" t="s">
        <v>63</v>
      </c>
      <c r="F124" s="267">
        <v>0</v>
      </c>
      <c r="G124" s="267">
        <v>0</v>
      </c>
      <c r="H124" s="267">
        <v>0</v>
      </c>
      <c r="I124" s="267">
        <v>0</v>
      </c>
    </row>
    <row r="125" spans="1:9" ht="16.5" customHeight="1">
      <c r="A125" s="265"/>
      <c r="B125" s="265"/>
      <c r="C125" s="265"/>
      <c r="D125" s="297"/>
      <c r="E125" s="266" t="s">
        <v>64</v>
      </c>
      <c r="F125" s="267">
        <v>0</v>
      </c>
      <c r="G125" s="267">
        <v>0</v>
      </c>
      <c r="H125" s="267">
        <v>0</v>
      </c>
      <c r="I125" s="267">
        <v>0</v>
      </c>
    </row>
    <row r="126" spans="1:9" ht="16.5" customHeight="1">
      <c r="A126" s="265"/>
      <c r="B126" s="268"/>
      <c r="C126" s="268"/>
      <c r="D126" s="297"/>
      <c r="E126" s="266" t="s">
        <v>65</v>
      </c>
      <c r="F126" s="267">
        <v>0</v>
      </c>
      <c r="G126" s="267">
        <v>0</v>
      </c>
      <c r="H126" s="267">
        <v>0</v>
      </c>
      <c r="I126" s="267">
        <v>0</v>
      </c>
    </row>
    <row r="127" spans="1:9" ht="16.5" customHeight="1">
      <c r="A127" s="265"/>
      <c r="B127" s="262"/>
      <c r="C127" s="262" t="s">
        <v>235</v>
      </c>
      <c r="D127" s="297"/>
      <c r="E127" s="266" t="s">
        <v>63</v>
      </c>
      <c r="F127" s="110">
        <v>0</v>
      </c>
      <c r="G127" s="110">
        <v>2600000</v>
      </c>
      <c r="H127" s="110">
        <v>0</v>
      </c>
      <c r="I127" s="110">
        <v>2600000</v>
      </c>
    </row>
    <row r="128" spans="1:9" ht="16.5" customHeight="1">
      <c r="A128" s="265"/>
      <c r="B128" s="265"/>
      <c r="C128" s="265"/>
      <c r="D128" s="297"/>
      <c r="E128" s="266" t="s">
        <v>64</v>
      </c>
      <c r="F128" s="110">
        <v>0</v>
      </c>
      <c r="G128" s="110">
        <v>2600000</v>
      </c>
      <c r="H128" s="110">
        <v>0</v>
      </c>
      <c r="I128" s="110">
        <v>2600000</v>
      </c>
    </row>
    <row r="129" spans="1:9" ht="16.5" customHeight="1">
      <c r="A129" s="265"/>
      <c r="B129" s="265"/>
      <c r="C129" s="268"/>
      <c r="D129" s="297"/>
      <c r="E129" s="266" t="s">
        <v>65</v>
      </c>
      <c r="F129" s="110">
        <v>0</v>
      </c>
      <c r="G129" s="110">
        <v>0</v>
      </c>
      <c r="H129" s="110">
        <v>0</v>
      </c>
      <c r="I129" s="110">
        <v>0</v>
      </c>
    </row>
    <row r="130" spans="1:9" ht="16.5" customHeight="1">
      <c r="A130" s="265"/>
      <c r="B130" s="265"/>
      <c r="C130" s="262" t="s">
        <v>236</v>
      </c>
      <c r="D130" s="297"/>
      <c r="E130" s="266" t="s">
        <v>63</v>
      </c>
      <c r="F130" s="110">
        <v>3307960</v>
      </c>
      <c r="G130" s="110">
        <v>1416480</v>
      </c>
      <c r="H130" s="110">
        <v>6785990</v>
      </c>
      <c r="I130" s="110">
        <v>11510430</v>
      </c>
    </row>
    <row r="131" spans="1:9" ht="16.5" customHeight="1">
      <c r="A131" s="265"/>
      <c r="B131" s="265"/>
      <c r="C131" s="265"/>
      <c r="D131" s="297"/>
      <c r="E131" s="266" t="s">
        <v>64</v>
      </c>
      <c r="F131" s="110">
        <v>3307960</v>
      </c>
      <c r="G131" s="110">
        <v>1416480</v>
      </c>
      <c r="H131" s="110">
        <v>6785990</v>
      </c>
      <c r="I131" s="110">
        <v>11510430</v>
      </c>
    </row>
    <row r="132" spans="1:9" ht="16.5" customHeight="1">
      <c r="A132" s="265"/>
      <c r="B132" s="265"/>
      <c r="C132" s="268"/>
      <c r="D132" s="297"/>
      <c r="E132" s="266" t="s">
        <v>65</v>
      </c>
      <c r="F132" s="110">
        <v>0</v>
      </c>
      <c r="G132" s="110">
        <v>0</v>
      </c>
      <c r="H132" s="110">
        <v>0</v>
      </c>
      <c r="I132" s="110">
        <v>0</v>
      </c>
    </row>
    <row r="133" spans="1:9" ht="16.5" customHeight="1">
      <c r="A133" s="265"/>
      <c r="B133" s="265"/>
      <c r="C133" s="262" t="s">
        <v>237</v>
      </c>
      <c r="D133" s="297"/>
      <c r="E133" s="266" t="s">
        <v>63</v>
      </c>
      <c r="F133" s="110">
        <v>1445500</v>
      </c>
      <c r="G133" s="110">
        <v>1900000</v>
      </c>
      <c r="H133" s="110">
        <v>0</v>
      </c>
      <c r="I133" s="110">
        <v>3345500</v>
      </c>
    </row>
    <row r="134" spans="1:9" ht="16.5" customHeight="1">
      <c r="A134" s="265"/>
      <c r="B134" s="265"/>
      <c r="C134" s="265"/>
      <c r="D134" s="297"/>
      <c r="E134" s="266" t="s">
        <v>64</v>
      </c>
      <c r="F134" s="110">
        <v>1445500</v>
      </c>
      <c r="G134" s="110">
        <v>1900000</v>
      </c>
      <c r="H134" s="110">
        <v>0</v>
      </c>
      <c r="I134" s="110">
        <v>3345500</v>
      </c>
    </row>
    <row r="135" spans="1:9" ht="16.5" customHeight="1">
      <c r="A135" s="265"/>
      <c r="B135" s="265"/>
      <c r="C135" s="268"/>
      <c r="D135" s="297"/>
      <c r="E135" s="266" t="s">
        <v>65</v>
      </c>
      <c r="F135" s="110">
        <v>0</v>
      </c>
      <c r="G135" s="110">
        <v>0</v>
      </c>
      <c r="H135" s="110">
        <v>0</v>
      </c>
      <c r="I135" s="110">
        <v>0</v>
      </c>
    </row>
    <row r="136" spans="1:9" ht="16.5" customHeight="1">
      <c r="A136" s="265"/>
      <c r="B136" s="265"/>
      <c r="C136" s="262" t="s">
        <v>238</v>
      </c>
      <c r="D136" s="297"/>
      <c r="E136" s="266" t="s">
        <v>63</v>
      </c>
      <c r="F136" s="110">
        <v>0</v>
      </c>
      <c r="G136" s="110">
        <v>0</v>
      </c>
      <c r="H136" s="110">
        <v>20456924</v>
      </c>
      <c r="I136" s="110">
        <v>20456924</v>
      </c>
    </row>
    <row r="137" spans="1:9" ht="16.5" customHeight="1">
      <c r="A137" s="265"/>
      <c r="B137" s="265"/>
      <c r="C137" s="265"/>
      <c r="D137" s="297"/>
      <c r="E137" s="266" t="s">
        <v>64</v>
      </c>
      <c r="F137" s="110">
        <v>0</v>
      </c>
      <c r="G137" s="110">
        <v>0</v>
      </c>
      <c r="H137" s="110">
        <v>20356924</v>
      </c>
      <c r="I137" s="110">
        <v>20356924</v>
      </c>
    </row>
    <row r="138" spans="1:9" ht="16.5" customHeight="1">
      <c r="A138" s="265"/>
      <c r="B138" s="265"/>
      <c r="C138" s="268"/>
      <c r="D138" s="297"/>
      <c r="E138" s="266" t="s">
        <v>65</v>
      </c>
      <c r="F138" s="110">
        <v>0</v>
      </c>
      <c r="G138" s="110">
        <v>0</v>
      </c>
      <c r="H138" s="110">
        <v>100000</v>
      </c>
      <c r="I138" s="110">
        <v>100000</v>
      </c>
    </row>
    <row r="139" spans="1:9" ht="16.5" customHeight="1">
      <c r="A139" s="265"/>
      <c r="B139" s="265" t="s">
        <v>43</v>
      </c>
      <c r="C139" s="262"/>
      <c r="D139" s="297"/>
      <c r="E139" s="266" t="s">
        <v>63</v>
      </c>
      <c r="F139" s="110">
        <v>4753460</v>
      </c>
      <c r="G139" s="110">
        <v>5916480</v>
      </c>
      <c r="H139" s="110">
        <v>27242914</v>
      </c>
      <c r="I139" s="110">
        <v>37912854</v>
      </c>
    </row>
    <row r="140" spans="1:9" ht="16.5" customHeight="1">
      <c r="A140" s="265"/>
      <c r="B140" s="265"/>
      <c r="C140" s="265"/>
      <c r="D140" s="297"/>
      <c r="E140" s="266" t="s">
        <v>64</v>
      </c>
      <c r="F140" s="110">
        <v>4753460</v>
      </c>
      <c r="G140" s="110">
        <v>5916480</v>
      </c>
      <c r="H140" s="110">
        <v>27142914</v>
      </c>
      <c r="I140" s="110">
        <v>37812854</v>
      </c>
    </row>
    <row r="141" spans="1:9" ht="16.5" customHeight="1">
      <c r="A141" s="265"/>
      <c r="B141" s="268"/>
      <c r="C141" s="268"/>
      <c r="D141" s="297"/>
      <c r="E141" s="266" t="s">
        <v>65</v>
      </c>
      <c r="F141" s="110">
        <v>0</v>
      </c>
      <c r="G141" s="110">
        <v>0</v>
      </c>
      <c r="H141" s="110">
        <v>100000</v>
      </c>
      <c r="I141" s="110">
        <v>100000</v>
      </c>
    </row>
    <row r="142" spans="1:9" ht="16.5" customHeight="1">
      <c r="A142" s="265" t="s">
        <v>43</v>
      </c>
      <c r="B142" s="262"/>
      <c r="C142" s="262"/>
      <c r="D142" s="297"/>
      <c r="E142" s="266" t="s">
        <v>63</v>
      </c>
      <c r="F142" s="110">
        <v>42143460</v>
      </c>
      <c r="G142" s="110">
        <v>22516370</v>
      </c>
      <c r="H142" s="110">
        <v>41584614</v>
      </c>
      <c r="I142" s="110">
        <v>106244444</v>
      </c>
    </row>
    <row r="143" spans="1:9" ht="16.5" customHeight="1">
      <c r="A143" s="265"/>
      <c r="B143" s="265"/>
      <c r="C143" s="265"/>
      <c r="D143" s="297"/>
      <c r="E143" s="266" t="s">
        <v>64</v>
      </c>
      <c r="F143" s="110">
        <v>42143460</v>
      </c>
      <c r="G143" s="110">
        <v>22103055</v>
      </c>
      <c r="H143" s="110">
        <v>41484614</v>
      </c>
      <c r="I143" s="110">
        <v>105731129</v>
      </c>
    </row>
    <row r="144" spans="1:9" ht="16.5" customHeight="1">
      <c r="A144" s="268"/>
      <c r="B144" s="268"/>
      <c r="C144" s="268"/>
      <c r="D144" s="297"/>
      <c r="E144" s="266" t="s">
        <v>65</v>
      </c>
      <c r="F144" s="110">
        <v>0</v>
      </c>
      <c r="G144" s="110">
        <v>413315</v>
      </c>
      <c r="H144" s="110">
        <v>100000</v>
      </c>
      <c r="I144" s="110">
        <v>513315</v>
      </c>
    </row>
    <row r="145" spans="1:9" ht="16.5" customHeight="1">
      <c r="A145" s="262"/>
      <c r="B145" s="262"/>
      <c r="C145" s="262" t="s">
        <v>239</v>
      </c>
      <c r="D145" s="297"/>
      <c r="E145" s="266" t="s">
        <v>63</v>
      </c>
      <c r="F145" s="267">
        <v>0</v>
      </c>
      <c r="G145" s="267">
        <v>0</v>
      </c>
      <c r="H145" s="267">
        <v>0</v>
      </c>
      <c r="I145" s="267">
        <v>0</v>
      </c>
    </row>
    <row r="146" spans="1:9" ht="16.5" customHeight="1">
      <c r="A146" s="265"/>
      <c r="B146" s="265"/>
      <c r="C146" s="265"/>
      <c r="D146" s="297"/>
      <c r="E146" s="266" t="s">
        <v>64</v>
      </c>
      <c r="F146" s="267">
        <v>0</v>
      </c>
      <c r="G146" s="267">
        <v>0</v>
      </c>
      <c r="H146" s="267">
        <v>0</v>
      </c>
      <c r="I146" s="267">
        <v>0</v>
      </c>
    </row>
    <row r="147" spans="1:9" ht="16.5" customHeight="1">
      <c r="A147" s="265"/>
      <c r="B147" s="265"/>
      <c r="C147" s="268"/>
      <c r="D147" s="297"/>
      <c r="E147" s="266" t="s">
        <v>65</v>
      </c>
      <c r="F147" s="267">
        <v>0</v>
      </c>
      <c r="G147" s="267">
        <v>0</v>
      </c>
      <c r="H147" s="267">
        <v>0</v>
      </c>
      <c r="I147" s="267">
        <v>0</v>
      </c>
    </row>
    <row r="148" spans="1:9" ht="16.5" customHeight="1">
      <c r="A148" s="265"/>
      <c r="B148" s="265" t="s">
        <v>45</v>
      </c>
      <c r="C148" s="262"/>
      <c r="D148" s="297"/>
      <c r="E148" s="266" t="s">
        <v>63</v>
      </c>
      <c r="F148" s="267">
        <v>0</v>
      </c>
      <c r="G148" s="267">
        <v>0</v>
      </c>
      <c r="H148" s="267">
        <v>0</v>
      </c>
      <c r="I148" s="267">
        <v>0</v>
      </c>
    </row>
    <row r="149" spans="1:9" ht="16.5" customHeight="1">
      <c r="A149" s="265"/>
      <c r="B149" s="265"/>
      <c r="C149" s="265"/>
      <c r="D149" s="297"/>
      <c r="E149" s="266" t="s">
        <v>64</v>
      </c>
      <c r="F149" s="267">
        <v>0</v>
      </c>
      <c r="G149" s="267">
        <v>0</v>
      </c>
      <c r="H149" s="267">
        <v>0</v>
      </c>
      <c r="I149" s="267">
        <v>0</v>
      </c>
    </row>
    <row r="150" spans="1:9" ht="16.5" customHeight="1">
      <c r="A150" s="265"/>
      <c r="B150" s="268"/>
      <c r="C150" s="268"/>
      <c r="D150" s="297"/>
      <c r="E150" s="266" t="s">
        <v>65</v>
      </c>
      <c r="F150" s="267">
        <v>0</v>
      </c>
      <c r="G150" s="267">
        <v>0</v>
      </c>
      <c r="H150" s="267">
        <v>0</v>
      </c>
      <c r="I150" s="267">
        <v>0</v>
      </c>
    </row>
    <row r="151" spans="1:9" ht="16.5" customHeight="1">
      <c r="A151" s="265" t="s">
        <v>45</v>
      </c>
      <c r="B151" s="262"/>
      <c r="C151" s="262"/>
      <c r="D151" s="297"/>
      <c r="E151" s="266" t="s">
        <v>63</v>
      </c>
      <c r="F151" s="267">
        <v>0</v>
      </c>
      <c r="G151" s="267">
        <v>0</v>
      </c>
      <c r="H151" s="267">
        <v>0</v>
      </c>
      <c r="I151" s="267">
        <v>0</v>
      </c>
    </row>
    <row r="152" spans="1:9" ht="16.5" customHeight="1">
      <c r="A152" s="265"/>
      <c r="B152" s="265"/>
      <c r="C152" s="265"/>
      <c r="D152" s="297"/>
      <c r="E152" s="266" t="s">
        <v>64</v>
      </c>
      <c r="F152" s="267">
        <v>0</v>
      </c>
      <c r="G152" s="267">
        <v>0</v>
      </c>
      <c r="H152" s="267">
        <v>0</v>
      </c>
      <c r="I152" s="267">
        <v>0</v>
      </c>
    </row>
    <row r="153" spans="1:9" ht="16.5" customHeight="1">
      <c r="A153" s="268"/>
      <c r="B153" s="268"/>
      <c r="C153" s="268"/>
      <c r="D153" s="297"/>
      <c r="E153" s="266" t="s">
        <v>65</v>
      </c>
      <c r="F153" s="267">
        <v>0</v>
      </c>
      <c r="G153" s="267">
        <v>0</v>
      </c>
      <c r="H153" s="267">
        <v>0</v>
      </c>
      <c r="I153" s="267">
        <v>0</v>
      </c>
    </row>
    <row r="154" spans="1:9" ht="16.5" customHeight="1">
      <c r="A154" s="262"/>
      <c r="B154" s="262"/>
      <c r="C154" s="262" t="s">
        <v>240</v>
      </c>
      <c r="D154" s="297"/>
      <c r="E154" s="266" t="s">
        <v>63</v>
      </c>
      <c r="F154" s="267">
        <v>0</v>
      </c>
      <c r="G154" s="267">
        <v>0</v>
      </c>
      <c r="H154" s="267">
        <v>0</v>
      </c>
      <c r="I154" s="267">
        <v>0</v>
      </c>
    </row>
    <row r="155" spans="1:9" ht="16.5" customHeight="1">
      <c r="A155" s="265"/>
      <c r="B155" s="265"/>
      <c r="C155" s="265"/>
      <c r="D155" s="297"/>
      <c r="E155" s="266" t="s">
        <v>64</v>
      </c>
      <c r="F155" s="267">
        <v>0</v>
      </c>
      <c r="G155" s="267">
        <v>0</v>
      </c>
      <c r="H155" s="267">
        <v>0</v>
      </c>
      <c r="I155" s="267">
        <v>0</v>
      </c>
    </row>
    <row r="156" spans="1:9" ht="16.5" customHeight="1">
      <c r="A156" s="265"/>
      <c r="B156" s="265"/>
      <c r="C156" s="268"/>
      <c r="D156" s="297"/>
      <c r="E156" s="266" t="s">
        <v>65</v>
      </c>
      <c r="F156" s="267">
        <v>0</v>
      </c>
      <c r="G156" s="267">
        <v>0</v>
      </c>
      <c r="H156" s="267">
        <v>0</v>
      </c>
      <c r="I156" s="267">
        <v>0</v>
      </c>
    </row>
    <row r="157" spans="1:9" ht="16.5" customHeight="1">
      <c r="A157" s="265"/>
      <c r="B157" s="265" t="s">
        <v>240</v>
      </c>
      <c r="C157" s="262"/>
      <c r="D157" s="297"/>
      <c r="E157" s="266" t="s">
        <v>63</v>
      </c>
      <c r="F157" s="267">
        <v>0</v>
      </c>
      <c r="G157" s="267">
        <v>0</v>
      </c>
      <c r="H157" s="267">
        <v>0</v>
      </c>
      <c r="I157" s="267">
        <v>0</v>
      </c>
    </row>
    <row r="158" spans="1:9" ht="16.5" customHeight="1">
      <c r="A158" s="265"/>
      <c r="B158" s="265"/>
      <c r="C158" s="265"/>
      <c r="D158" s="297"/>
      <c r="E158" s="266" t="s">
        <v>64</v>
      </c>
      <c r="F158" s="267">
        <v>0</v>
      </c>
      <c r="G158" s="267">
        <v>0</v>
      </c>
      <c r="H158" s="267">
        <v>0</v>
      </c>
      <c r="I158" s="267">
        <v>0</v>
      </c>
    </row>
    <row r="159" spans="1:9" ht="16.5" customHeight="1">
      <c r="A159" s="265"/>
      <c r="B159" s="268"/>
      <c r="C159" s="268"/>
      <c r="D159" s="297"/>
      <c r="E159" s="266" t="s">
        <v>65</v>
      </c>
      <c r="F159" s="267">
        <v>0</v>
      </c>
      <c r="G159" s="267">
        <v>0</v>
      </c>
      <c r="H159" s="267">
        <v>0</v>
      </c>
      <c r="I159" s="267">
        <v>0</v>
      </c>
    </row>
    <row r="160" spans="1:9" ht="16.5" customHeight="1">
      <c r="A160" s="265" t="s">
        <v>240</v>
      </c>
      <c r="B160" s="262"/>
      <c r="C160" s="262"/>
      <c r="D160" s="297"/>
      <c r="E160" s="266" t="s">
        <v>63</v>
      </c>
      <c r="F160" s="267">
        <v>0</v>
      </c>
      <c r="G160" s="267">
        <v>0</v>
      </c>
      <c r="H160" s="267">
        <v>0</v>
      </c>
      <c r="I160" s="267">
        <v>0</v>
      </c>
    </row>
    <row r="161" spans="1:9" ht="16.5" customHeight="1">
      <c r="A161" s="265"/>
      <c r="B161" s="265"/>
      <c r="C161" s="265"/>
      <c r="D161" s="297"/>
      <c r="E161" s="266" t="s">
        <v>64</v>
      </c>
      <c r="F161" s="267">
        <v>0</v>
      </c>
      <c r="G161" s="267">
        <v>0</v>
      </c>
      <c r="H161" s="267">
        <v>0</v>
      </c>
      <c r="I161" s="267">
        <v>0</v>
      </c>
    </row>
    <row r="162" spans="1:9" ht="16.5" customHeight="1">
      <c r="A162" s="268"/>
      <c r="B162" s="268"/>
      <c r="C162" s="268"/>
      <c r="D162" s="297"/>
      <c r="E162" s="266" t="s">
        <v>65</v>
      </c>
      <c r="F162" s="267">
        <v>0</v>
      </c>
      <c r="G162" s="267">
        <v>0</v>
      </c>
      <c r="H162" s="267">
        <v>0</v>
      </c>
      <c r="I162" s="267">
        <v>0</v>
      </c>
    </row>
    <row r="163" spans="1:9" ht="16.5" customHeight="1">
      <c r="A163" s="262"/>
      <c r="B163" s="262"/>
      <c r="C163" s="262" t="s">
        <v>46</v>
      </c>
      <c r="D163" s="297"/>
      <c r="E163" s="266" t="s">
        <v>63</v>
      </c>
      <c r="F163" s="267">
        <v>0</v>
      </c>
      <c r="G163" s="267">
        <v>0</v>
      </c>
      <c r="H163" s="267">
        <v>0</v>
      </c>
      <c r="I163" s="267">
        <v>0</v>
      </c>
    </row>
    <row r="164" spans="1:9" ht="16.5" customHeight="1">
      <c r="A164" s="265"/>
      <c r="B164" s="265"/>
      <c r="C164" s="265"/>
      <c r="D164" s="297"/>
      <c r="E164" s="266" t="s">
        <v>64</v>
      </c>
      <c r="F164" s="267">
        <v>0</v>
      </c>
      <c r="G164" s="267">
        <v>0</v>
      </c>
      <c r="H164" s="267">
        <v>0</v>
      </c>
      <c r="I164" s="267">
        <v>0</v>
      </c>
    </row>
    <row r="165" spans="1:9" ht="16.5" customHeight="1">
      <c r="A165" s="265"/>
      <c r="B165" s="265"/>
      <c r="C165" s="268"/>
      <c r="D165" s="297"/>
      <c r="E165" s="266" t="s">
        <v>65</v>
      </c>
      <c r="F165" s="267">
        <v>0</v>
      </c>
      <c r="G165" s="267">
        <v>0</v>
      </c>
      <c r="H165" s="267">
        <v>0</v>
      </c>
      <c r="I165" s="267">
        <v>0</v>
      </c>
    </row>
    <row r="166" spans="1:9" ht="16.5" customHeight="1">
      <c r="A166" s="265"/>
      <c r="B166" s="265"/>
      <c r="C166" s="262" t="s">
        <v>86</v>
      </c>
      <c r="D166" s="297"/>
      <c r="E166" s="266" t="s">
        <v>63</v>
      </c>
      <c r="F166" s="267">
        <v>0</v>
      </c>
      <c r="G166" s="267">
        <v>0</v>
      </c>
      <c r="H166" s="267">
        <v>0</v>
      </c>
      <c r="I166" s="267">
        <v>0</v>
      </c>
    </row>
    <row r="167" spans="1:9" ht="16.5" customHeight="1">
      <c r="A167" s="265"/>
      <c r="B167" s="265"/>
      <c r="C167" s="265"/>
      <c r="D167" s="297"/>
      <c r="E167" s="266" t="s">
        <v>64</v>
      </c>
      <c r="F167" s="267">
        <v>0</v>
      </c>
      <c r="G167" s="267">
        <v>0</v>
      </c>
      <c r="H167" s="267">
        <v>0</v>
      </c>
      <c r="I167" s="267">
        <v>0</v>
      </c>
    </row>
    <row r="168" spans="1:9" ht="16.5" customHeight="1">
      <c r="A168" s="265"/>
      <c r="B168" s="265"/>
      <c r="C168" s="268"/>
      <c r="D168" s="297"/>
      <c r="E168" s="266" t="s">
        <v>65</v>
      </c>
      <c r="F168" s="267">
        <v>0</v>
      </c>
      <c r="G168" s="267">
        <v>0</v>
      </c>
      <c r="H168" s="267">
        <v>0</v>
      </c>
      <c r="I168" s="267">
        <v>0</v>
      </c>
    </row>
    <row r="169" spans="1:9" ht="16.5" customHeight="1">
      <c r="A169" s="265"/>
      <c r="B169" s="265" t="s">
        <v>48</v>
      </c>
      <c r="C169" s="262"/>
      <c r="D169" s="297"/>
      <c r="E169" s="266" t="s">
        <v>63</v>
      </c>
      <c r="F169" s="267">
        <v>0</v>
      </c>
      <c r="G169" s="267">
        <v>0</v>
      </c>
      <c r="H169" s="267">
        <v>0</v>
      </c>
      <c r="I169" s="267">
        <v>0</v>
      </c>
    </row>
    <row r="170" spans="1:9" ht="16.5" customHeight="1">
      <c r="A170" s="265"/>
      <c r="B170" s="265"/>
      <c r="C170" s="265"/>
      <c r="D170" s="297"/>
      <c r="E170" s="266" t="s">
        <v>64</v>
      </c>
      <c r="F170" s="267">
        <v>0</v>
      </c>
      <c r="G170" s="267">
        <v>0</v>
      </c>
      <c r="H170" s="267">
        <v>0</v>
      </c>
      <c r="I170" s="267">
        <v>0</v>
      </c>
    </row>
    <row r="171" spans="1:9" ht="16.5" customHeight="1">
      <c r="A171" s="265"/>
      <c r="B171" s="268"/>
      <c r="C171" s="268"/>
      <c r="D171" s="297"/>
      <c r="E171" s="266" t="s">
        <v>65</v>
      </c>
      <c r="F171" s="267">
        <v>0</v>
      </c>
      <c r="G171" s="267">
        <v>0</v>
      </c>
      <c r="H171" s="267">
        <v>0</v>
      </c>
      <c r="I171" s="267">
        <v>0</v>
      </c>
    </row>
    <row r="172" spans="1:9" ht="16.5" customHeight="1">
      <c r="A172" s="265" t="s">
        <v>48</v>
      </c>
      <c r="B172" s="262"/>
      <c r="C172" s="262"/>
      <c r="D172" s="297"/>
      <c r="E172" s="266" t="s">
        <v>63</v>
      </c>
      <c r="F172" s="267">
        <v>0</v>
      </c>
      <c r="G172" s="267">
        <v>0</v>
      </c>
      <c r="H172" s="267">
        <v>0</v>
      </c>
      <c r="I172" s="267">
        <v>0</v>
      </c>
    </row>
    <row r="173" spans="1:9" ht="16.5" customHeight="1">
      <c r="A173" s="265"/>
      <c r="B173" s="265"/>
      <c r="C173" s="265"/>
      <c r="D173" s="297"/>
      <c r="E173" s="266" t="s">
        <v>64</v>
      </c>
      <c r="F173" s="267">
        <v>0</v>
      </c>
      <c r="G173" s="267">
        <v>0</v>
      </c>
      <c r="H173" s="267">
        <v>0</v>
      </c>
      <c r="I173" s="267">
        <v>0</v>
      </c>
    </row>
    <row r="174" spans="1:9" ht="16.5" customHeight="1">
      <c r="A174" s="268"/>
      <c r="B174" s="268"/>
      <c r="C174" s="268"/>
      <c r="D174" s="297"/>
      <c r="E174" s="266" t="s">
        <v>65</v>
      </c>
      <c r="F174" s="267">
        <v>0</v>
      </c>
      <c r="G174" s="267">
        <v>0</v>
      </c>
      <c r="H174" s="267">
        <v>0</v>
      </c>
      <c r="I174" s="267">
        <v>0</v>
      </c>
    </row>
    <row r="175" spans="1:9" ht="16.5" customHeight="1">
      <c r="A175" s="262"/>
      <c r="B175" s="262"/>
      <c r="C175" s="262" t="s">
        <v>50</v>
      </c>
      <c r="D175" s="297"/>
      <c r="E175" s="266" t="s">
        <v>63</v>
      </c>
      <c r="F175" s="267">
        <v>0</v>
      </c>
      <c r="G175" s="110">
        <v>51421650</v>
      </c>
      <c r="H175" s="110">
        <v>17028576</v>
      </c>
      <c r="I175" s="110">
        <v>68450226</v>
      </c>
    </row>
    <row r="176" spans="1:9" ht="16.5" customHeight="1">
      <c r="A176" s="265"/>
      <c r="B176" s="265"/>
      <c r="C176" s="265"/>
      <c r="D176" s="297"/>
      <c r="E176" s="266" t="s">
        <v>64</v>
      </c>
      <c r="F176" s="267">
        <v>0</v>
      </c>
      <c r="G176" s="110">
        <v>2730</v>
      </c>
      <c r="H176" s="110">
        <v>2551</v>
      </c>
      <c r="I176" s="110">
        <v>5281</v>
      </c>
    </row>
    <row r="177" spans="1:9" ht="16.5" customHeight="1">
      <c r="A177" s="265"/>
      <c r="B177" s="265"/>
      <c r="C177" s="268"/>
      <c r="D177" s="297"/>
      <c r="E177" s="266" t="s">
        <v>65</v>
      </c>
      <c r="F177" s="267">
        <v>0</v>
      </c>
      <c r="G177" s="110">
        <v>51418920</v>
      </c>
      <c r="H177" s="110">
        <v>17026025</v>
      </c>
      <c r="I177" s="110">
        <v>68444945</v>
      </c>
    </row>
    <row r="178" spans="1:9" ht="16.5" customHeight="1">
      <c r="A178" s="265"/>
      <c r="B178" s="265" t="s">
        <v>50</v>
      </c>
      <c r="C178" s="262"/>
      <c r="D178" s="297"/>
      <c r="E178" s="266" t="s">
        <v>63</v>
      </c>
      <c r="F178" s="267">
        <v>0</v>
      </c>
      <c r="G178" s="110">
        <v>51421650</v>
      </c>
      <c r="H178" s="110">
        <v>17028576</v>
      </c>
      <c r="I178" s="110">
        <v>68450226</v>
      </c>
    </row>
    <row r="179" spans="1:9" ht="16.5" customHeight="1">
      <c r="A179" s="265"/>
      <c r="B179" s="265"/>
      <c r="C179" s="265"/>
      <c r="D179" s="297"/>
      <c r="E179" s="266" t="s">
        <v>64</v>
      </c>
      <c r="F179" s="267">
        <v>0</v>
      </c>
      <c r="G179" s="110">
        <v>2730</v>
      </c>
      <c r="H179" s="110">
        <v>2551</v>
      </c>
      <c r="I179" s="110">
        <v>5281</v>
      </c>
    </row>
    <row r="180" spans="1:9" ht="16.5" customHeight="1">
      <c r="A180" s="265"/>
      <c r="B180" s="268"/>
      <c r="C180" s="268"/>
      <c r="D180" s="297"/>
      <c r="E180" s="266" t="s">
        <v>65</v>
      </c>
      <c r="F180" s="267">
        <v>0</v>
      </c>
      <c r="G180" s="110">
        <v>51418920</v>
      </c>
      <c r="H180" s="110">
        <v>17026025</v>
      </c>
      <c r="I180" s="110">
        <v>68444945</v>
      </c>
    </row>
    <row r="181" spans="1:9" ht="16.5" customHeight="1">
      <c r="A181" s="265" t="s">
        <v>50</v>
      </c>
      <c r="B181" s="262"/>
      <c r="C181" s="262"/>
      <c r="D181" s="297"/>
      <c r="E181" s="266" t="s">
        <v>63</v>
      </c>
      <c r="F181" s="267">
        <v>0</v>
      </c>
      <c r="G181" s="110">
        <v>51421650</v>
      </c>
      <c r="H181" s="110">
        <v>17028576</v>
      </c>
      <c r="I181" s="110">
        <v>68450226</v>
      </c>
    </row>
    <row r="182" spans="1:9" ht="16.5" customHeight="1">
      <c r="A182" s="265"/>
      <c r="B182" s="265"/>
      <c r="C182" s="265"/>
      <c r="D182" s="297"/>
      <c r="E182" s="266" t="s">
        <v>64</v>
      </c>
      <c r="F182" s="267">
        <v>0</v>
      </c>
      <c r="G182" s="110">
        <v>2730</v>
      </c>
      <c r="H182" s="110">
        <v>2551</v>
      </c>
      <c r="I182" s="110">
        <v>5281</v>
      </c>
    </row>
    <row r="183" spans="1:9" ht="16.5" customHeight="1">
      <c r="A183" s="268"/>
      <c r="B183" s="268"/>
      <c r="C183" s="268"/>
      <c r="D183" s="297"/>
      <c r="E183" s="266" t="s">
        <v>65</v>
      </c>
      <c r="F183" s="267">
        <v>0</v>
      </c>
      <c r="G183" s="110">
        <v>51418920</v>
      </c>
      <c r="H183" s="110">
        <v>17026025</v>
      </c>
      <c r="I183" s="110">
        <v>68444945</v>
      </c>
    </row>
    <row r="184" spans="1:9" ht="16.5" customHeight="1">
      <c r="A184" s="262"/>
      <c r="B184" s="262"/>
      <c r="C184" s="262" t="s">
        <v>51</v>
      </c>
      <c r="D184" s="297"/>
      <c r="E184" s="266" t="s">
        <v>63</v>
      </c>
      <c r="F184" s="267">
        <v>0</v>
      </c>
      <c r="G184" s="110">
        <v>10000000</v>
      </c>
      <c r="H184" s="110">
        <v>0</v>
      </c>
      <c r="I184" s="110">
        <v>10000000</v>
      </c>
    </row>
    <row r="185" spans="1:9" ht="16.5" customHeight="1">
      <c r="A185" s="265"/>
      <c r="B185" s="265"/>
      <c r="C185" s="265"/>
      <c r="D185" s="297"/>
      <c r="E185" s="266" t="s">
        <v>64</v>
      </c>
      <c r="F185" s="267">
        <v>0</v>
      </c>
      <c r="G185" s="110">
        <v>0</v>
      </c>
      <c r="H185" s="110">
        <v>0</v>
      </c>
      <c r="I185" s="110">
        <v>0</v>
      </c>
    </row>
    <row r="186" spans="1:9" ht="16.5" customHeight="1">
      <c r="A186" s="265"/>
      <c r="B186" s="265"/>
      <c r="C186" s="268"/>
      <c r="D186" s="297"/>
      <c r="E186" s="266" t="s">
        <v>65</v>
      </c>
      <c r="F186" s="267">
        <v>0</v>
      </c>
      <c r="G186" s="110">
        <v>10000000</v>
      </c>
      <c r="H186" s="110">
        <v>0</v>
      </c>
      <c r="I186" s="110">
        <v>10000000</v>
      </c>
    </row>
    <row r="187" spans="1:9" ht="16.5" customHeight="1">
      <c r="A187" s="265"/>
      <c r="B187" s="265" t="s">
        <v>51</v>
      </c>
      <c r="C187" s="262"/>
      <c r="D187" s="297"/>
      <c r="E187" s="266" t="s">
        <v>63</v>
      </c>
      <c r="F187" s="267">
        <v>0</v>
      </c>
      <c r="G187" s="110">
        <v>10000000</v>
      </c>
      <c r="H187" s="110">
        <v>0</v>
      </c>
      <c r="I187" s="110">
        <v>10000000</v>
      </c>
    </row>
    <row r="188" spans="1:9" ht="16.5" customHeight="1">
      <c r="A188" s="265"/>
      <c r="B188" s="265"/>
      <c r="C188" s="265"/>
      <c r="D188" s="297"/>
      <c r="E188" s="266" t="s">
        <v>64</v>
      </c>
      <c r="F188" s="267">
        <v>0</v>
      </c>
      <c r="G188" s="110">
        <v>0</v>
      </c>
      <c r="H188" s="110">
        <v>0</v>
      </c>
      <c r="I188" s="110">
        <v>0</v>
      </c>
    </row>
    <row r="189" spans="1:9" ht="16.5" customHeight="1">
      <c r="A189" s="265"/>
      <c r="B189" s="268"/>
      <c r="C189" s="268"/>
      <c r="D189" s="297"/>
      <c r="E189" s="266" t="s">
        <v>65</v>
      </c>
      <c r="F189" s="267">
        <v>0</v>
      </c>
      <c r="G189" s="110">
        <v>10000000</v>
      </c>
      <c r="H189" s="110">
        <v>0</v>
      </c>
      <c r="I189" s="110">
        <v>10000000</v>
      </c>
    </row>
    <row r="190" spans="1:9" ht="16.5" customHeight="1">
      <c r="A190" s="265" t="s">
        <v>51</v>
      </c>
      <c r="B190" s="262"/>
      <c r="C190" s="262"/>
      <c r="D190" s="297"/>
      <c r="E190" s="266" t="s">
        <v>63</v>
      </c>
      <c r="F190" s="267">
        <v>0</v>
      </c>
      <c r="G190" s="110">
        <v>10000000</v>
      </c>
      <c r="H190" s="110">
        <v>0</v>
      </c>
      <c r="I190" s="110">
        <v>10000000</v>
      </c>
    </row>
    <row r="191" spans="1:9" ht="16.5" customHeight="1">
      <c r="A191" s="265"/>
      <c r="B191" s="265"/>
      <c r="C191" s="265"/>
      <c r="D191" s="297"/>
      <c r="E191" s="266" t="s">
        <v>64</v>
      </c>
      <c r="F191" s="267">
        <v>0</v>
      </c>
      <c r="G191" s="110">
        <v>0</v>
      </c>
      <c r="H191" s="110">
        <v>0</v>
      </c>
      <c r="I191" s="110">
        <v>0</v>
      </c>
    </row>
    <row r="192" spans="1:9" ht="16.5" customHeight="1">
      <c r="A192" s="268"/>
      <c r="B192" s="268"/>
      <c r="C192" s="268"/>
      <c r="D192" s="297"/>
      <c r="E192" s="266" t="s">
        <v>65</v>
      </c>
      <c r="F192" s="267">
        <v>0</v>
      </c>
      <c r="G192" s="110">
        <v>10000000</v>
      </c>
      <c r="H192" s="110">
        <v>0</v>
      </c>
      <c r="I192" s="110">
        <v>10000000</v>
      </c>
    </row>
    <row r="193" spans="1:9" ht="16.5" customHeight="1">
      <c r="A193" s="276" t="s">
        <v>67</v>
      </c>
      <c r="B193" s="277"/>
      <c r="C193" s="277"/>
      <c r="D193" s="303"/>
      <c r="E193" s="278" t="s">
        <v>63</v>
      </c>
      <c r="F193" s="279">
        <v>911527550</v>
      </c>
      <c r="G193" s="279">
        <v>125179450</v>
      </c>
      <c r="H193" s="279">
        <v>82525000</v>
      </c>
      <c r="I193" s="279">
        <v>1119232000</v>
      </c>
    </row>
    <row r="194" spans="1:9" ht="16.5" customHeight="1">
      <c r="A194" s="280"/>
      <c r="B194" s="281"/>
      <c r="C194" s="281"/>
      <c r="D194" s="304"/>
      <c r="E194" s="282" t="s">
        <v>64</v>
      </c>
      <c r="F194" s="285">
        <v>911527550</v>
      </c>
      <c r="G194" s="285">
        <v>61391065</v>
      </c>
      <c r="H194" s="285">
        <v>65398975</v>
      </c>
      <c r="I194" s="285">
        <v>1038317590</v>
      </c>
    </row>
    <row r="195" spans="1:9" ht="16.5" customHeight="1">
      <c r="A195" s="283"/>
      <c r="B195" s="284"/>
      <c r="C195" s="284"/>
      <c r="D195" s="305"/>
      <c r="E195" s="282" t="s">
        <v>65</v>
      </c>
      <c r="F195" s="285">
        <v>0</v>
      </c>
      <c r="G195" s="285">
        <v>63788385</v>
      </c>
      <c r="H195" s="285">
        <v>17126025</v>
      </c>
      <c r="I195" s="285">
        <v>80914410</v>
      </c>
    </row>
  </sheetData>
  <mergeCells count="198">
    <mergeCell ref="A190:A192"/>
    <mergeCell ref="B190:B192"/>
    <mergeCell ref="C190:C192"/>
    <mergeCell ref="A193:D195"/>
    <mergeCell ref="A184:A186"/>
    <mergeCell ref="B184:B186"/>
    <mergeCell ref="C184:C186"/>
    <mergeCell ref="A187:A189"/>
    <mergeCell ref="B187:B189"/>
    <mergeCell ref="C187:C189"/>
    <mergeCell ref="A178:A180"/>
    <mergeCell ref="B178:B180"/>
    <mergeCell ref="C178:C180"/>
    <mergeCell ref="A181:A183"/>
    <mergeCell ref="B181:B183"/>
    <mergeCell ref="C181:C183"/>
    <mergeCell ref="A172:A174"/>
    <mergeCell ref="B172:B174"/>
    <mergeCell ref="C172:C174"/>
    <mergeCell ref="A175:A177"/>
    <mergeCell ref="B175:B177"/>
    <mergeCell ref="C175:C177"/>
    <mergeCell ref="A166:A168"/>
    <mergeCell ref="B166:B168"/>
    <mergeCell ref="C166:C168"/>
    <mergeCell ref="A169:A171"/>
    <mergeCell ref="B169:B171"/>
    <mergeCell ref="C169:C171"/>
    <mergeCell ref="A160:A162"/>
    <mergeCell ref="B160:B162"/>
    <mergeCell ref="C160:C162"/>
    <mergeCell ref="A163:A165"/>
    <mergeCell ref="B163:B165"/>
    <mergeCell ref="C163:C165"/>
    <mergeCell ref="A154:A156"/>
    <mergeCell ref="B154:B156"/>
    <mergeCell ref="C154:C156"/>
    <mergeCell ref="A157:A159"/>
    <mergeCell ref="B157:B159"/>
    <mergeCell ref="C157:C159"/>
    <mergeCell ref="A148:A150"/>
    <mergeCell ref="B148:B150"/>
    <mergeCell ref="C148:C150"/>
    <mergeCell ref="A151:A153"/>
    <mergeCell ref="B151:B153"/>
    <mergeCell ref="C151:C153"/>
    <mergeCell ref="A142:A144"/>
    <mergeCell ref="B142:B144"/>
    <mergeCell ref="C142:C144"/>
    <mergeCell ref="A145:A147"/>
    <mergeCell ref="B145:B147"/>
    <mergeCell ref="C145:C147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A112:A114"/>
    <mergeCell ref="B112:B114"/>
    <mergeCell ref="C112:C114"/>
    <mergeCell ref="A115:A117"/>
    <mergeCell ref="B115:B117"/>
    <mergeCell ref="C115:C117"/>
    <mergeCell ref="A106:A108"/>
    <mergeCell ref="B106:B108"/>
    <mergeCell ref="C106:C108"/>
    <mergeCell ref="A109:A111"/>
    <mergeCell ref="B109:B111"/>
    <mergeCell ref="C109:C111"/>
    <mergeCell ref="A100:A102"/>
    <mergeCell ref="B100:B102"/>
    <mergeCell ref="C100:C102"/>
    <mergeCell ref="A103:A105"/>
    <mergeCell ref="B103:B105"/>
    <mergeCell ref="C103:C105"/>
    <mergeCell ref="A94:A96"/>
    <mergeCell ref="B94:B96"/>
    <mergeCell ref="C94:C96"/>
    <mergeCell ref="A97:A99"/>
    <mergeCell ref="B97:B99"/>
    <mergeCell ref="C97:C99"/>
    <mergeCell ref="A88:A90"/>
    <mergeCell ref="B88:B90"/>
    <mergeCell ref="C88:C90"/>
    <mergeCell ref="A91:A93"/>
    <mergeCell ref="B91:B93"/>
    <mergeCell ref="C91:C93"/>
    <mergeCell ref="A82:A84"/>
    <mergeCell ref="B82:B84"/>
    <mergeCell ref="C82:C84"/>
    <mergeCell ref="A85:A87"/>
    <mergeCell ref="B85:B87"/>
    <mergeCell ref="C85:C87"/>
    <mergeCell ref="A76:A78"/>
    <mergeCell ref="B76:B78"/>
    <mergeCell ref="C76:C78"/>
    <mergeCell ref="A79:A81"/>
    <mergeCell ref="B79:B81"/>
    <mergeCell ref="C79:C81"/>
    <mergeCell ref="A70:A72"/>
    <mergeCell ref="B70:B72"/>
    <mergeCell ref="C70:C72"/>
    <mergeCell ref="A73:A75"/>
    <mergeCell ref="B73:B75"/>
    <mergeCell ref="C73:C75"/>
    <mergeCell ref="A64:A66"/>
    <mergeCell ref="B64:B66"/>
    <mergeCell ref="C64:C66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10:A12"/>
    <mergeCell ref="B10:B12"/>
    <mergeCell ref="C10:C12"/>
    <mergeCell ref="A13:A15"/>
    <mergeCell ref="B13:B15"/>
    <mergeCell ref="C13:C15"/>
    <mergeCell ref="A4:A6"/>
    <mergeCell ref="B4:B6"/>
    <mergeCell ref="C4:C6"/>
    <mergeCell ref="A7:A9"/>
    <mergeCell ref="B7:B9"/>
    <mergeCell ref="C7:C9"/>
    <mergeCell ref="A1:J1"/>
    <mergeCell ref="A2:D2"/>
    <mergeCell ref="E2:E3"/>
    <mergeCell ref="F2:F3"/>
    <mergeCell ref="G2:G3"/>
    <mergeCell ref="H2:H3"/>
    <mergeCell ref="I2:I3"/>
    <mergeCell ref="J2:J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sqref="A1:I1"/>
    </sheetView>
  </sheetViews>
  <sheetFormatPr defaultRowHeight="16.5"/>
  <cols>
    <col min="1" max="4" width="7.5" customWidth="1"/>
    <col min="5" max="5" width="4.5" customWidth="1"/>
    <col min="6" max="6" width="7.125" customWidth="1"/>
    <col min="7" max="7" width="13.125" customWidth="1"/>
    <col min="8" max="8" width="12.5" customWidth="1"/>
    <col min="9" max="9" width="13.125" customWidth="1"/>
  </cols>
  <sheetData>
    <row r="1" spans="1:9" ht="33.7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3.5" customHeight="1"/>
    <row r="3" spans="1:9" ht="22.5" customHeight="1">
      <c r="A3" s="38" t="s">
        <v>55</v>
      </c>
      <c r="B3" s="38"/>
      <c r="C3" s="38"/>
      <c r="D3" s="38"/>
      <c r="E3" s="38"/>
      <c r="F3" s="38"/>
      <c r="G3" s="38"/>
      <c r="H3" s="38"/>
      <c r="I3" s="39" t="s">
        <v>56</v>
      </c>
    </row>
    <row r="4" spans="1:9">
      <c r="A4" s="40" t="s">
        <v>3</v>
      </c>
      <c r="B4" s="41"/>
      <c r="C4" s="41"/>
      <c r="D4" s="42"/>
      <c r="E4" s="43" t="s">
        <v>57</v>
      </c>
      <c r="F4" s="43" t="s">
        <v>58</v>
      </c>
      <c r="G4" s="43" t="s">
        <v>59</v>
      </c>
      <c r="H4" s="43" t="s">
        <v>60</v>
      </c>
      <c r="I4" s="43" t="s">
        <v>61</v>
      </c>
    </row>
    <row r="5" spans="1:9">
      <c r="A5" s="44" t="s">
        <v>7</v>
      </c>
      <c r="B5" s="44" t="s">
        <v>8</v>
      </c>
      <c r="C5" s="44" t="s">
        <v>9</v>
      </c>
      <c r="D5" s="44" t="s">
        <v>62</v>
      </c>
      <c r="E5" s="45"/>
      <c r="F5" s="45"/>
      <c r="G5" s="45"/>
      <c r="H5" s="45"/>
      <c r="I5" s="45"/>
    </row>
    <row r="6" spans="1:9">
      <c r="A6" s="46"/>
      <c r="B6" s="46"/>
      <c r="C6" s="46"/>
      <c r="D6" s="46" t="s">
        <v>17</v>
      </c>
      <c r="E6" s="47" t="s">
        <v>63</v>
      </c>
      <c r="F6" s="48">
        <v>0</v>
      </c>
      <c r="G6" s="48">
        <v>2382000</v>
      </c>
      <c r="H6" s="48">
        <v>0</v>
      </c>
      <c r="I6" s="48">
        <v>2382000</v>
      </c>
    </row>
    <row r="7" spans="1:9">
      <c r="A7" s="49"/>
      <c r="B7" s="49"/>
      <c r="C7" s="49"/>
      <c r="D7" s="49"/>
      <c r="E7" s="50" t="s">
        <v>64</v>
      </c>
      <c r="F7" s="51">
        <v>0</v>
      </c>
      <c r="G7" s="51">
        <v>2382000</v>
      </c>
      <c r="H7" s="51">
        <v>0</v>
      </c>
      <c r="I7" s="51">
        <v>2382000</v>
      </c>
    </row>
    <row r="8" spans="1:9">
      <c r="A8" s="49"/>
      <c r="B8" s="49"/>
      <c r="C8" s="49"/>
      <c r="D8" s="52"/>
      <c r="E8" s="50" t="s">
        <v>65</v>
      </c>
      <c r="F8" s="51">
        <v>0</v>
      </c>
      <c r="G8" s="51">
        <v>0</v>
      </c>
      <c r="H8" s="51">
        <v>0</v>
      </c>
      <c r="I8" s="51">
        <v>0</v>
      </c>
    </row>
    <row r="9" spans="1:9">
      <c r="A9" s="53"/>
      <c r="B9" s="53"/>
      <c r="C9" s="53" t="s">
        <v>17</v>
      </c>
      <c r="D9" s="54"/>
      <c r="E9" s="55" t="s">
        <v>63</v>
      </c>
      <c r="F9" s="56">
        <v>0</v>
      </c>
      <c r="G9" s="56">
        <v>2382000</v>
      </c>
      <c r="H9" s="56">
        <v>0</v>
      </c>
      <c r="I9" s="56">
        <v>2382000</v>
      </c>
    </row>
    <row r="10" spans="1:9">
      <c r="A10" s="53"/>
      <c r="B10" s="53"/>
      <c r="C10" s="53"/>
      <c r="D10" s="53"/>
      <c r="E10" s="55" t="s">
        <v>64</v>
      </c>
      <c r="F10" s="56">
        <v>0</v>
      </c>
      <c r="G10" s="56">
        <v>2382000</v>
      </c>
      <c r="H10" s="56">
        <v>0</v>
      </c>
      <c r="I10" s="56">
        <v>2382000</v>
      </c>
    </row>
    <row r="11" spans="1:9">
      <c r="A11" s="53"/>
      <c r="B11" s="53"/>
      <c r="C11" s="57"/>
      <c r="D11" s="57"/>
      <c r="E11" s="55" t="s">
        <v>65</v>
      </c>
      <c r="F11" s="56">
        <v>0</v>
      </c>
      <c r="G11" s="56">
        <v>0</v>
      </c>
      <c r="H11" s="56">
        <v>0</v>
      </c>
      <c r="I11" s="56">
        <v>0</v>
      </c>
    </row>
    <row r="12" spans="1:9">
      <c r="A12" s="49"/>
      <c r="B12" s="49"/>
      <c r="C12" s="46"/>
      <c r="D12" s="46" t="s">
        <v>19</v>
      </c>
      <c r="E12" s="50" t="s">
        <v>63</v>
      </c>
      <c r="F12" s="51">
        <v>0</v>
      </c>
      <c r="G12" s="51">
        <v>1050000000</v>
      </c>
      <c r="H12" s="51">
        <v>0</v>
      </c>
      <c r="I12" s="51">
        <v>1050000000</v>
      </c>
    </row>
    <row r="13" spans="1:9">
      <c r="A13" s="49"/>
      <c r="B13" s="49"/>
      <c r="C13" s="49"/>
      <c r="D13" s="49"/>
      <c r="E13" s="50" t="s">
        <v>64</v>
      </c>
      <c r="F13" s="51">
        <v>0</v>
      </c>
      <c r="G13" s="51">
        <v>0</v>
      </c>
      <c r="H13" s="51">
        <v>0</v>
      </c>
      <c r="I13" s="51">
        <v>0</v>
      </c>
    </row>
    <row r="14" spans="1:9">
      <c r="A14" s="49"/>
      <c r="B14" s="49"/>
      <c r="C14" s="49"/>
      <c r="D14" s="52"/>
      <c r="E14" s="50" t="s">
        <v>65</v>
      </c>
      <c r="F14" s="51">
        <v>0</v>
      </c>
      <c r="G14" s="51">
        <v>1050000000</v>
      </c>
      <c r="H14" s="51">
        <v>0</v>
      </c>
      <c r="I14" s="51">
        <v>1050000000</v>
      </c>
    </row>
    <row r="15" spans="1:9">
      <c r="A15" s="53"/>
      <c r="B15" s="53"/>
      <c r="C15" s="53" t="s">
        <v>19</v>
      </c>
      <c r="D15" s="54"/>
      <c r="E15" s="55" t="s">
        <v>63</v>
      </c>
      <c r="F15" s="56">
        <v>0</v>
      </c>
      <c r="G15" s="56">
        <v>1050000000</v>
      </c>
      <c r="H15" s="56">
        <v>0</v>
      </c>
      <c r="I15" s="56">
        <v>1050000000</v>
      </c>
    </row>
    <row r="16" spans="1:9">
      <c r="A16" s="53"/>
      <c r="B16" s="53"/>
      <c r="C16" s="53"/>
      <c r="D16" s="53"/>
      <c r="E16" s="55" t="s">
        <v>64</v>
      </c>
      <c r="F16" s="56">
        <v>0</v>
      </c>
      <c r="G16" s="56">
        <v>0</v>
      </c>
      <c r="H16" s="56">
        <v>0</v>
      </c>
      <c r="I16" s="56">
        <v>0</v>
      </c>
    </row>
    <row r="17" spans="1:9">
      <c r="A17" s="53"/>
      <c r="B17" s="53"/>
      <c r="C17" s="57"/>
      <c r="D17" s="57"/>
      <c r="E17" s="55" t="s">
        <v>65</v>
      </c>
      <c r="F17" s="56">
        <v>0</v>
      </c>
      <c r="G17" s="56">
        <v>1050000000</v>
      </c>
      <c r="H17" s="56">
        <v>0</v>
      </c>
      <c r="I17" s="56">
        <v>1050000000</v>
      </c>
    </row>
    <row r="18" spans="1:9">
      <c r="A18" s="49"/>
      <c r="B18" s="49" t="s">
        <v>21</v>
      </c>
      <c r="C18" s="46"/>
      <c r="D18" s="46"/>
      <c r="E18" s="50" t="s">
        <v>63</v>
      </c>
      <c r="F18" s="51">
        <v>0</v>
      </c>
      <c r="G18" s="51">
        <v>1052382000</v>
      </c>
      <c r="H18" s="51">
        <v>0</v>
      </c>
      <c r="I18" s="51">
        <v>1052382000</v>
      </c>
    </row>
    <row r="19" spans="1:9">
      <c r="A19" s="49"/>
      <c r="B19" s="49"/>
      <c r="C19" s="49"/>
      <c r="D19" s="49"/>
      <c r="E19" s="50" t="s">
        <v>64</v>
      </c>
      <c r="F19" s="51">
        <v>0</v>
      </c>
      <c r="G19" s="51">
        <v>2382000</v>
      </c>
      <c r="H19" s="51">
        <v>0</v>
      </c>
      <c r="I19" s="51">
        <v>2382000</v>
      </c>
    </row>
    <row r="20" spans="1:9">
      <c r="A20" s="49"/>
      <c r="B20" s="52"/>
      <c r="C20" s="52"/>
      <c r="D20" s="52"/>
      <c r="E20" s="50" t="s">
        <v>65</v>
      </c>
      <c r="F20" s="51">
        <v>0</v>
      </c>
      <c r="G20" s="51">
        <v>1050000000</v>
      </c>
      <c r="H20" s="51">
        <v>0</v>
      </c>
      <c r="I20" s="51">
        <v>1050000000</v>
      </c>
    </row>
    <row r="21" spans="1:9">
      <c r="A21" s="53" t="s">
        <v>23</v>
      </c>
      <c r="B21" s="54"/>
      <c r="C21" s="54"/>
      <c r="D21" s="54"/>
      <c r="E21" s="55" t="s">
        <v>63</v>
      </c>
      <c r="F21" s="56">
        <v>0</v>
      </c>
      <c r="G21" s="56">
        <v>1052382000</v>
      </c>
      <c r="H21" s="56">
        <v>0</v>
      </c>
      <c r="I21" s="56">
        <v>1052382000</v>
      </c>
    </row>
    <row r="22" spans="1:9">
      <c r="A22" s="53"/>
      <c r="B22" s="53"/>
      <c r="C22" s="53"/>
      <c r="D22" s="53"/>
      <c r="E22" s="55" t="s">
        <v>64</v>
      </c>
      <c r="F22" s="56">
        <v>0</v>
      </c>
      <c r="G22" s="56">
        <v>2382000</v>
      </c>
      <c r="H22" s="56">
        <v>0</v>
      </c>
      <c r="I22" s="56">
        <v>2382000</v>
      </c>
    </row>
    <row r="23" spans="1:9">
      <c r="A23" s="57"/>
      <c r="B23" s="57"/>
      <c r="C23" s="57"/>
      <c r="D23" s="57"/>
      <c r="E23" s="55" t="s">
        <v>65</v>
      </c>
      <c r="F23" s="56">
        <v>0</v>
      </c>
      <c r="G23" s="56">
        <v>1050000000</v>
      </c>
      <c r="H23" s="56">
        <v>0</v>
      </c>
      <c r="I23" s="56">
        <v>1050000000</v>
      </c>
    </row>
    <row r="24" spans="1:9">
      <c r="A24" s="46"/>
      <c r="B24" s="46"/>
      <c r="C24" s="46"/>
      <c r="D24" s="46" t="s">
        <v>10</v>
      </c>
      <c r="E24" s="50" t="s">
        <v>63</v>
      </c>
      <c r="F24" s="51">
        <v>0</v>
      </c>
      <c r="G24" s="51">
        <v>0</v>
      </c>
      <c r="H24" s="51">
        <v>62830460</v>
      </c>
      <c r="I24" s="51">
        <v>62830460</v>
      </c>
    </row>
    <row r="25" spans="1:9">
      <c r="A25" s="49"/>
      <c r="B25" s="49"/>
      <c r="C25" s="49"/>
      <c r="D25" s="49"/>
      <c r="E25" s="50" t="s">
        <v>64</v>
      </c>
      <c r="F25" s="51">
        <v>0</v>
      </c>
      <c r="G25" s="51">
        <v>0</v>
      </c>
      <c r="H25" s="51">
        <v>62880460</v>
      </c>
      <c r="I25" s="51">
        <v>62880460</v>
      </c>
    </row>
    <row r="26" spans="1:9">
      <c r="A26" s="49"/>
      <c r="B26" s="49"/>
      <c r="C26" s="49"/>
      <c r="D26" s="52"/>
      <c r="E26" s="50" t="s">
        <v>65</v>
      </c>
      <c r="F26" s="51">
        <v>0</v>
      </c>
      <c r="G26" s="51">
        <v>0</v>
      </c>
      <c r="H26" s="51">
        <v>-50000</v>
      </c>
      <c r="I26" s="51">
        <v>-50000</v>
      </c>
    </row>
    <row r="27" spans="1:9">
      <c r="A27" s="53"/>
      <c r="B27" s="53"/>
      <c r="C27" s="53" t="s">
        <v>10</v>
      </c>
      <c r="D27" s="54"/>
      <c r="E27" s="55" t="s">
        <v>63</v>
      </c>
      <c r="F27" s="56">
        <v>0</v>
      </c>
      <c r="G27" s="56">
        <v>0</v>
      </c>
      <c r="H27" s="56">
        <v>62830460</v>
      </c>
      <c r="I27" s="56">
        <v>62830460</v>
      </c>
    </row>
    <row r="28" spans="1:9">
      <c r="A28" s="53"/>
      <c r="B28" s="53"/>
      <c r="C28" s="53"/>
      <c r="D28" s="53"/>
      <c r="E28" s="55" t="s">
        <v>64</v>
      </c>
      <c r="F28" s="56">
        <v>0</v>
      </c>
      <c r="G28" s="56">
        <v>0</v>
      </c>
      <c r="H28" s="56">
        <v>62880460</v>
      </c>
      <c r="I28" s="56">
        <v>62880460</v>
      </c>
    </row>
    <row r="29" spans="1:9">
      <c r="A29" s="53"/>
      <c r="B29" s="53"/>
      <c r="C29" s="57"/>
      <c r="D29" s="57"/>
      <c r="E29" s="55" t="s">
        <v>65</v>
      </c>
      <c r="F29" s="56">
        <v>0</v>
      </c>
      <c r="G29" s="56">
        <v>0</v>
      </c>
      <c r="H29" s="56">
        <v>-50000</v>
      </c>
      <c r="I29" s="56">
        <v>-50000</v>
      </c>
    </row>
    <row r="30" spans="1:9">
      <c r="A30" s="49"/>
      <c r="B30" s="49"/>
      <c r="C30" s="46"/>
      <c r="D30" s="46" t="s">
        <v>12</v>
      </c>
      <c r="E30" s="50" t="s">
        <v>63</v>
      </c>
      <c r="F30" s="51">
        <v>0</v>
      </c>
      <c r="G30" s="51">
        <v>0</v>
      </c>
      <c r="H30" s="51">
        <v>31426000</v>
      </c>
      <c r="I30" s="51">
        <v>31426000</v>
      </c>
    </row>
    <row r="31" spans="1:9">
      <c r="A31" s="49"/>
      <c r="B31" s="49"/>
      <c r="C31" s="49"/>
      <c r="D31" s="49"/>
      <c r="E31" s="50" t="s">
        <v>64</v>
      </c>
      <c r="F31" s="51">
        <v>0</v>
      </c>
      <c r="G31" s="51">
        <v>0</v>
      </c>
      <c r="H31" s="51">
        <v>31472000</v>
      </c>
      <c r="I31" s="51">
        <v>31472000</v>
      </c>
    </row>
    <row r="32" spans="1:9">
      <c r="A32" s="49"/>
      <c r="B32" s="49"/>
      <c r="C32" s="49"/>
      <c r="D32" s="52"/>
      <c r="E32" s="50" t="s">
        <v>65</v>
      </c>
      <c r="F32" s="51">
        <v>0</v>
      </c>
      <c r="G32" s="51">
        <v>0</v>
      </c>
      <c r="H32" s="51">
        <v>-46000</v>
      </c>
      <c r="I32" s="51">
        <v>-46000</v>
      </c>
    </row>
    <row r="33" spans="1:9">
      <c r="A33" s="53"/>
      <c r="B33" s="53"/>
      <c r="C33" s="53" t="s">
        <v>12</v>
      </c>
      <c r="D33" s="54"/>
      <c r="E33" s="55" t="s">
        <v>63</v>
      </c>
      <c r="F33" s="56">
        <v>0</v>
      </c>
      <c r="G33" s="56">
        <v>0</v>
      </c>
      <c r="H33" s="56">
        <v>31426000</v>
      </c>
      <c r="I33" s="56">
        <v>31426000</v>
      </c>
    </row>
    <row r="34" spans="1:9">
      <c r="A34" s="53"/>
      <c r="B34" s="53"/>
      <c r="C34" s="53"/>
      <c r="D34" s="53"/>
      <c r="E34" s="55" t="s">
        <v>64</v>
      </c>
      <c r="F34" s="56">
        <v>0</v>
      </c>
      <c r="G34" s="56">
        <v>0</v>
      </c>
      <c r="H34" s="56">
        <v>31472000</v>
      </c>
      <c r="I34" s="56">
        <v>31472000</v>
      </c>
    </row>
    <row r="35" spans="1:9">
      <c r="A35" s="53"/>
      <c r="B35" s="53"/>
      <c r="C35" s="57"/>
      <c r="D35" s="57"/>
      <c r="E35" s="55" t="s">
        <v>65</v>
      </c>
      <c r="F35" s="56">
        <v>0</v>
      </c>
      <c r="G35" s="56">
        <v>0</v>
      </c>
      <c r="H35" s="56">
        <v>-46000</v>
      </c>
      <c r="I35" s="56">
        <v>-46000</v>
      </c>
    </row>
    <row r="36" spans="1:9">
      <c r="A36" s="49"/>
      <c r="B36" s="49" t="s">
        <v>14</v>
      </c>
      <c r="C36" s="46"/>
      <c r="D36" s="46"/>
      <c r="E36" s="50" t="s">
        <v>63</v>
      </c>
      <c r="F36" s="51">
        <v>0</v>
      </c>
      <c r="G36" s="51">
        <v>0</v>
      </c>
      <c r="H36" s="51">
        <v>94256460</v>
      </c>
      <c r="I36" s="51">
        <v>94256460</v>
      </c>
    </row>
    <row r="37" spans="1:9">
      <c r="A37" s="49"/>
      <c r="B37" s="49"/>
      <c r="C37" s="49"/>
      <c r="D37" s="49"/>
      <c r="E37" s="50" t="s">
        <v>64</v>
      </c>
      <c r="F37" s="51">
        <v>0</v>
      </c>
      <c r="G37" s="51">
        <v>0</v>
      </c>
      <c r="H37" s="51">
        <v>94352460</v>
      </c>
      <c r="I37" s="51">
        <v>94352460</v>
      </c>
    </row>
    <row r="38" spans="1:9">
      <c r="A38" s="49"/>
      <c r="B38" s="52"/>
      <c r="C38" s="52"/>
      <c r="D38" s="52"/>
      <c r="E38" s="50" t="s">
        <v>65</v>
      </c>
      <c r="F38" s="51">
        <v>0</v>
      </c>
      <c r="G38" s="51">
        <v>0</v>
      </c>
      <c r="H38" s="51">
        <v>-96000</v>
      </c>
      <c r="I38" s="51">
        <v>-96000</v>
      </c>
    </row>
    <row r="39" spans="1:9">
      <c r="A39" s="53" t="s">
        <v>14</v>
      </c>
      <c r="B39" s="54"/>
      <c r="C39" s="54"/>
      <c r="D39" s="54"/>
      <c r="E39" s="55" t="s">
        <v>63</v>
      </c>
      <c r="F39" s="56">
        <v>0</v>
      </c>
      <c r="G39" s="56">
        <v>0</v>
      </c>
      <c r="H39" s="56">
        <v>94256460</v>
      </c>
      <c r="I39" s="56">
        <v>94256460</v>
      </c>
    </row>
    <row r="40" spans="1:9">
      <c r="A40" s="53"/>
      <c r="B40" s="53"/>
      <c r="C40" s="53"/>
      <c r="D40" s="53"/>
      <c r="E40" s="55" t="s">
        <v>64</v>
      </c>
      <c r="F40" s="56">
        <v>0</v>
      </c>
      <c r="G40" s="56">
        <v>0</v>
      </c>
      <c r="H40" s="56">
        <v>94352460</v>
      </c>
      <c r="I40" s="56">
        <v>94352460</v>
      </c>
    </row>
    <row r="41" spans="1:9">
      <c r="A41" s="57"/>
      <c r="B41" s="57"/>
      <c r="C41" s="57"/>
      <c r="D41" s="57"/>
      <c r="E41" s="55" t="s">
        <v>65</v>
      </c>
      <c r="F41" s="56">
        <v>0</v>
      </c>
      <c r="G41" s="56">
        <v>0</v>
      </c>
      <c r="H41" s="56">
        <v>-96000</v>
      </c>
      <c r="I41" s="56">
        <v>-96000</v>
      </c>
    </row>
    <row r="42" spans="1:9">
      <c r="A42" s="46"/>
      <c r="B42" s="46"/>
      <c r="C42" s="46"/>
      <c r="D42" s="46" t="s">
        <v>25</v>
      </c>
      <c r="E42" s="50" t="s">
        <v>63</v>
      </c>
      <c r="F42" s="51">
        <v>0</v>
      </c>
      <c r="G42" s="51">
        <v>29557566</v>
      </c>
      <c r="H42" s="51">
        <v>0</v>
      </c>
      <c r="I42" s="51">
        <v>29557566</v>
      </c>
    </row>
    <row r="43" spans="1:9">
      <c r="A43" s="49"/>
      <c r="B43" s="49"/>
      <c r="C43" s="49"/>
      <c r="D43" s="49"/>
      <c r="E43" s="50" t="s">
        <v>64</v>
      </c>
      <c r="F43" s="51">
        <v>0</v>
      </c>
      <c r="G43" s="51">
        <v>29557566</v>
      </c>
      <c r="H43" s="51">
        <v>0</v>
      </c>
      <c r="I43" s="51">
        <v>29557566</v>
      </c>
    </row>
    <row r="44" spans="1:9">
      <c r="A44" s="49"/>
      <c r="B44" s="49"/>
      <c r="C44" s="49"/>
      <c r="D44" s="52"/>
      <c r="E44" s="50" t="s">
        <v>65</v>
      </c>
      <c r="F44" s="51">
        <v>0</v>
      </c>
      <c r="G44" s="51">
        <v>0</v>
      </c>
      <c r="H44" s="51">
        <v>0</v>
      </c>
      <c r="I44" s="51">
        <v>0</v>
      </c>
    </row>
    <row r="45" spans="1:9">
      <c r="A45" s="53"/>
      <c r="B45" s="53"/>
      <c r="C45" s="53" t="s">
        <v>25</v>
      </c>
      <c r="D45" s="54"/>
      <c r="E45" s="55" t="s">
        <v>63</v>
      </c>
      <c r="F45" s="56">
        <v>0</v>
      </c>
      <c r="G45" s="56">
        <v>29557566</v>
      </c>
      <c r="H45" s="56">
        <v>0</v>
      </c>
      <c r="I45" s="56">
        <v>29557566</v>
      </c>
    </row>
    <row r="46" spans="1:9">
      <c r="A46" s="53"/>
      <c r="B46" s="53"/>
      <c r="C46" s="53"/>
      <c r="D46" s="53"/>
      <c r="E46" s="55" t="s">
        <v>64</v>
      </c>
      <c r="F46" s="56">
        <v>0</v>
      </c>
      <c r="G46" s="56">
        <v>29557566</v>
      </c>
      <c r="H46" s="56">
        <v>0</v>
      </c>
      <c r="I46" s="56">
        <v>29557566</v>
      </c>
    </row>
    <row r="47" spans="1:9">
      <c r="A47" s="53"/>
      <c r="B47" s="53"/>
      <c r="C47" s="57"/>
      <c r="D47" s="57"/>
      <c r="E47" s="55" t="s">
        <v>65</v>
      </c>
      <c r="F47" s="56">
        <v>0</v>
      </c>
      <c r="G47" s="56">
        <v>0</v>
      </c>
      <c r="H47" s="56">
        <v>0</v>
      </c>
      <c r="I47" s="56">
        <v>0</v>
      </c>
    </row>
    <row r="48" spans="1:9">
      <c r="A48" s="49"/>
      <c r="B48" s="49"/>
      <c r="C48" s="46"/>
      <c r="D48" s="46" t="s">
        <v>66</v>
      </c>
      <c r="E48" s="50" t="s">
        <v>63</v>
      </c>
      <c r="F48" s="51">
        <v>0</v>
      </c>
      <c r="G48" s="51">
        <v>0</v>
      </c>
      <c r="H48" s="51">
        <v>67238795</v>
      </c>
      <c r="I48" s="51">
        <v>67238795</v>
      </c>
    </row>
    <row r="49" spans="1:9">
      <c r="A49" s="49"/>
      <c r="B49" s="49"/>
      <c r="C49" s="49"/>
      <c r="D49" s="49"/>
      <c r="E49" s="50" t="s">
        <v>64</v>
      </c>
      <c r="F49" s="51">
        <v>0</v>
      </c>
      <c r="G49" s="51">
        <v>0</v>
      </c>
      <c r="H49" s="51">
        <v>67238795</v>
      </c>
      <c r="I49" s="51">
        <v>67238795</v>
      </c>
    </row>
    <row r="50" spans="1:9">
      <c r="A50" s="49"/>
      <c r="B50" s="49"/>
      <c r="C50" s="49"/>
      <c r="D50" s="52"/>
      <c r="E50" s="50" t="s">
        <v>65</v>
      </c>
      <c r="F50" s="51">
        <v>0</v>
      </c>
      <c r="G50" s="51">
        <v>0</v>
      </c>
      <c r="H50" s="51">
        <v>0</v>
      </c>
      <c r="I50" s="51">
        <v>0</v>
      </c>
    </row>
    <row r="51" spans="1:9">
      <c r="A51" s="53"/>
      <c r="B51" s="53"/>
      <c r="C51" s="53" t="s">
        <v>66</v>
      </c>
      <c r="D51" s="54"/>
      <c r="E51" s="55" t="s">
        <v>63</v>
      </c>
      <c r="F51" s="56">
        <v>0</v>
      </c>
      <c r="G51" s="56">
        <v>0</v>
      </c>
      <c r="H51" s="56">
        <v>67238795</v>
      </c>
      <c r="I51" s="56">
        <v>67238795</v>
      </c>
    </row>
    <row r="52" spans="1:9">
      <c r="A52" s="53"/>
      <c r="B52" s="53"/>
      <c r="C52" s="53"/>
      <c r="D52" s="53"/>
      <c r="E52" s="55" t="s">
        <v>64</v>
      </c>
      <c r="F52" s="56">
        <v>0</v>
      </c>
      <c r="G52" s="56">
        <v>0</v>
      </c>
      <c r="H52" s="56">
        <v>67238795</v>
      </c>
      <c r="I52" s="56">
        <v>67238795</v>
      </c>
    </row>
    <row r="53" spans="1:9">
      <c r="A53" s="53"/>
      <c r="B53" s="53"/>
      <c r="C53" s="57"/>
      <c r="D53" s="57"/>
      <c r="E53" s="55" t="s">
        <v>65</v>
      </c>
      <c r="F53" s="56">
        <v>0</v>
      </c>
      <c r="G53" s="56">
        <v>0</v>
      </c>
      <c r="H53" s="56">
        <v>0</v>
      </c>
      <c r="I53" s="56">
        <v>0</v>
      </c>
    </row>
    <row r="54" spans="1:9">
      <c r="A54" s="49"/>
      <c r="B54" s="49" t="s">
        <v>29</v>
      </c>
      <c r="C54" s="46"/>
      <c r="D54" s="46"/>
      <c r="E54" s="50" t="s">
        <v>63</v>
      </c>
      <c r="F54" s="51">
        <v>0</v>
      </c>
      <c r="G54" s="51">
        <v>29557566</v>
      </c>
      <c r="H54" s="51">
        <v>67238795</v>
      </c>
      <c r="I54" s="51">
        <v>96796361</v>
      </c>
    </row>
    <row r="55" spans="1:9">
      <c r="A55" s="49"/>
      <c r="B55" s="49"/>
      <c r="C55" s="49"/>
      <c r="D55" s="49"/>
      <c r="E55" s="50" t="s">
        <v>64</v>
      </c>
      <c r="F55" s="51">
        <v>0</v>
      </c>
      <c r="G55" s="51">
        <v>29557566</v>
      </c>
      <c r="H55" s="51">
        <v>67238795</v>
      </c>
      <c r="I55" s="51">
        <v>96796361</v>
      </c>
    </row>
    <row r="56" spans="1:9">
      <c r="A56" s="49"/>
      <c r="B56" s="52"/>
      <c r="C56" s="52"/>
      <c r="D56" s="52"/>
      <c r="E56" s="50" t="s">
        <v>65</v>
      </c>
      <c r="F56" s="51">
        <v>0</v>
      </c>
      <c r="G56" s="51">
        <v>0</v>
      </c>
      <c r="H56" s="51">
        <v>0</v>
      </c>
      <c r="I56" s="51">
        <v>0</v>
      </c>
    </row>
    <row r="57" spans="1:9">
      <c r="A57" s="53" t="s">
        <v>29</v>
      </c>
      <c r="B57" s="54"/>
      <c r="C57" s="54"/>
      <c r="D57" s="54"/>
      <c r="E57" s="55" t="s">
        <v>63</v>
      </c>
      <c r="F57" s="56">
        <v>0</v>
      </c>
      <c r="G57" s="56">
        <v>29557566</v>
      </c>
      <c r="H57" s="56">
        <v>67238795</v>
      </c>
      <c r="I57" s="56">
        <v>96796361</v>
      </c>
    </row>
    <row r="58" spans="1:9">
      <c r="A58" s="53"/>
      <c r="B58" s="53"/>
      <c r="C58" s="53"/>
      <c r="D58" s="53"/>
      <c r="E58" s="55" t="s">
        <v>64</v>
      </c>
      <c r="F58" s="56">
        <v>0</v>
      </c>
      <c r="G58" s="56">
        <v>29557566</v>
      </c>
      <c r="H58" s="56">
        <v>67238795</v>
      </c>
      <c r="I58" s="56">
        <v>96796361</v>
      </c>
    </row>
    <row r="59" spans="1:9">
      <c r="A59" s="57"/>
      <c r="B59" s="57"/>
      <c r="C59" s="57"/>
      <c r="D59" s="57"/>
      <c r="E59" s="55" t="s">
        <v>65</v>
      </c>
      <c r="F59" s="56">
        <v>0</v>
      </c>
      <c r="G59" s="56">
        <v>0</v>
      </c>
      <c r="H59" s="56">
        <v>0</v>
      </c>
      <c r="I59" s="56">
        <v>0</v>
      </c>
    </row>
    <row r="60" spans="1:9">
      <c r="A60" s="46"/>
      <c r="B60" s="46"/>
      <c r="C60" s="46"/>
      <c r="D60" s="46" t="s">
        <v>32</v>
      </c>
      <c r="E60" s="50" t="s">
        <v>63</v>
      </c>
      <c r="F60" s="51">
        <v>0</v>
      </c>
      <c r="G60" s="51">
        <v>14814</v>
      </c>
      <c r="H60" s="51">
        <v>57745</v>
      </c>
      <c r="I60" s="51">
        <v>72559</v>
      </c>
    </row>
    <row r="61" spans="1:9">
      <c r="A61" s="49"/>
      <c r="B61" s="49"/>
      <c r="C61" s="49"/>
      <c r="D61" s="49"/>
      <c r="E61" s="50" t="s">
        <v>64</v>
      </c>
      <c r="F61" s="51">
        <v>0</v>
      </c>
      <c r="G61" s="51">
        <v>11672</v>
      </c>
      <c r="H61" s="51">
        <v>48390</v>
      </c>
      <c r="I61" s="51">
        <v>60062</v>
      </c>
    </row>
    <row r="62" spans="1:9">
      <c r="A62" s="49"/>
      <c r="B62" s="49"/>
      <c r="C62" s="49"/>
      <c r="D62" s="52"/>
      <c r="E62" s="50" t="s">
        <v>65</v>
      </c>
      <c r="F62" s="51">
        <v>0</v>
      </c>
      <c r="G62" s="51">
        <v>3142</v>
      </c>
      <c r="H62" s="51">
        <v>9355</v>
      </c>
      <c r="I62" s="51">
        <v>12497</v>
      </c>
    </row>
    <row r="63" spans="1:9">
      <c r="A63" s="53"/>
      <c r="B63" s="53"/>
      <c r="C63" s="53" t="s">
        <v>32</v>
      </c>
      <c r="D63" s="54"/>
      <c r="E63" s="55" t="s">
        <v>63</v>
      </c>
      <c r="F63" s="56">
        <v>0</v>
      </c>
      <c r="G63" s="56">
        <v>14814</v>
      </c>
      <c r="H63" s="56">
        <v>57745</v>
      </c>
      <c r="I63" s="56">
        <v>72559</v>
      </c>
    </row>
    <row r="64" spans="1:9">
      <c r="A64" s="53"/>
      <c r="B64" s="53"/>
      <c r="C64" s="53"/>
      <c r="D64" s="53"/>
      <c r="E64" s="55" t="s">
        <v>64</v>
      </c>
      <c r="F64" s="56">
        <v>0</v>
      </c>
      <c r="G64" s="56">
        <v>11672</v>
      </c>
      <c r="H64" s="56">
        <v>48390</v>
      </c>
      <c r="I64" s="56">
        <v>60062</v>
      </c>
    </row>
    <row r="65" spans="1:9">
      <c r="A65" s="53"/>
      <c r="B65" s="53"/>
      <c r="C65" s="57"/>
      <c r="D65" s="57"/>
      <c r="E65" s="55" t="s">
        <v>65</v>
      </c>
      <c r="F65" s="56">
        <v>0</v>
      </c>
      <c r="G65" s="56">
        <v>3142</v>
      </c>
      <c r="H65" s="56">
        <v>9355</v>
      </c>
      <c r="I65" s="56">
        <v>12497</v>
      </c>
    </row>
    <row r="66" spans="1:9">
      <c r="A66" s="49"/>
      <c r="B66" s="49"/>
      <c r="C66" s="46"/>
      <c r="D66" s="46" t="s">
        <v>34</v>
      </c>
      <c r="E66" s="50" t="s">
        <v>63</v>
      </c>
      <c r="F66" s="51">
        <v>0</v>
      </c>
      <c r="G66" s="51">
        <v>7793620</v>
      </c>
      <c r="H66" s="51">
        <v>0</v>
      </c>
      <c r="I66" s="51">
        <v>7793620</v>
      </c>
    </row>
    <row r="67" spans="1:9">
      <c r="A67" s="49"/>
      <c r="B67" s="49"/>
      <c r="C67" s="49"/>
      <c r="D67" s="49"/>
      <c r="E67" s="50" t="s">
        <v>64</v>
      </c>
      <c r="F67" s="51">
        <v>0</v>
      </c>
      <c r="G67" s="51">
        <v>7723930</v>
      </c>
      <c r="H67" s="51">
        <v>0</v>
      </c>
      <c r="I67" s="51">
        <v>7723930</v>
      </c>
    </row>
    <row r="68" spans="1:9">
      <c r="A68" s="49"/>
      <c r="B68" s="49"/>
      <c r="C68" s="49"/>
      <c r="D68" s="52"/>
      <c r="E68" s="50" t="s">
        <v>65</v>
      </c>
      <c r="F68" s="51">
        <v>0</v>
      </c>
      <c r="G68" s="51">
        <v>69690</v>
      </c>
      <c r="H68" s="51">
        <v>0</v>
      </c>
      <c r="I68" s="51">
        <v>69690</v>
      </c>
    </row>
    <row r="69" spans="1:9">
      <c r="A69" s="53"/>
      <c r="B69" s="53"/>
      <c r="C69" s="53" t="s">
        <v>34</v>
      </c>
      <c r="D69" s="54"/>
      <c r="E69" s="55" t="s">
        <v>63</v>
      </c>
      <c r="F69" s="56">
        <v>0</v>
      </c>
      <c r="G69" s="56">
        <v>7793620</v>
      </c>
      <c r="H69" s="56">
        <v>0</v>
      </c>
      <c r="I69" s="56">
        <v>7793620</v>
      </c>
    </row>
    <row r="70" spans="1:9">
      <c r="A70" s="53"/>
      <c r="B70" s="53"/>
      <c r="C70" s="53"/>
      <c r="D70" s="53"/>
      <c r="E70" s="55" t="s">
        <v>64</v>
      </c>
      <c r="F70" s="56">
        <v>0</v>
      </c>
      <c r="G70" s="56">
        <v>7723930</v>
      </c>
      <c r="H70" s="56">
        <v>0</v>
      </c>
      <c r="I70" s="56">
        <v>7723930</v>
      </c>
    </row>
    <row r="71" spans="1:9">
      <c r="A71" s="53"/>
      <c r="B71" s="53"/>
      <c r="C71" s="57"/>
      <c r="D71" s="57"/>
      <c r="E71" s="55" t="s">
        <v>65</v>
      </c>
      <c r="F71" s="56">
        <v>0</v>
      </c>
      <c r="G71" s="56">
        <v>69690</v>
      </c>
      <c r="H71" s="56">
        <v>0</v>
      </c>
      <c r="I71" s="56">
        <v>69690</v>
      </c>
    </row>
    <row r="72" spans="1:9">
      <c r="A72" s="49"/>
      <c r="B72" s="49" t="s">
        <v>36</v>
      </c>
      <c r="C72" s="46"/>
      <c r="D72" s="46"/>
      <c r="E72" s="50" t="s">
        <v>63</v>
      </c>
      <c r="F72" s="51">
        <v>0</v>
      </c>
      <c r="G72" s="51">
        <v>7808434</v>
      </c>
      <c r="H72" s="51">
        <v>57745</v>
      </c>
      <c r="I72" s="51">
        <v>7866179</v>
      </c>
    </row>
    <row r="73" spans="1:9">
      <c r="A73" s="49"/>
      <c r="B73" s="49"/>
      <c r="C73" s="49"/>
      <c r="D73" s="49"/>
      <c r="E73" s="50" t="s">
        <v>64</v>
      </c>
      <c r="F73" s="51">
        <v>0</v>
      </c>
      <c r="G73" s="51">
        <v>7735602</v>
      </c>
      <c r="H73" s="51">
        <v>48390</v>
      </c>
      <c r="I73" s="51">
        <v>7783992</v>
      </c>
    </row>
    <row r="74" spans="1:9">
      <c r="A74" s="49"/>
      <c r="B74" s="52"/>
      <c r="C74" s="52"/>
      <c r="D74" s="52"/>
      <c r="E74" s="50" t="s">
        <v>65</v>
      </c>
      <c r="F74" s="51">
        <v>0</v>
      </c>
      <c r="G74" s="51">
        <v>72832</v>
      </c>
      <c r="H74" s="51">
        <v>9355</v>
      </c>
      <c r="I74" s="51">
        <v>82187</v>
      </c>
    </row>
    <row r="75" spans="1:9">
      <c r="A75" s="53" t="s">
        <v>36</v>
      </c>
      <c r="B75" s="54"/>
      <c r="C75" s="54"/>
      <c r="D75" s="54"/>
      <c r="E75" s="55" t="s">
        <v>63</v>
      </c>
      <c r="F75" s="56">
        <v>0</v>
      </c>
      <c r="G75" s="56">
        <v>7808434</v>
      </c>
      <c r="H75" s="56">
        <v>57745</v>
      </c>
      <c r="I75" s="56">
        <v>7866179</v>
      </c>
    </row>
    <row r="76" spans="1:9">
      <c r="A76" s="53"/>
      <c r="B76" s="53"/>
      <c r="C76" s="53"/>
      <c r="D76" s="53"/>
      <c r="E76" s="55" t="s">
        <v>64</v>
      </c>
      <c r="F76" s="56">
        <v>0</v>
      </c>
      <c r="G76" s="56">
        <v>7735602</v>
      </c>
      <c r="H76" s="56">
        <v>48390</v>
      </c>
      <c r="I76" s="56">
        <v>7783992</v>
      </c>
    </row>
    <row r="77" spans="1:9">
      <c r="A77" s="57"/>
      <c r="B77" s="57"/>
      <c r="C77" s="57"/>
      <c r="D77" s="57"/>
      <c r="E77" s="55" t="s">
        <v>65</v>
      </c>
      <c r="F77" s="56">
        <v>0</v>
      </c>
      <c r="G77" s="56">
        <v>72832</v>
      </c>
      <c r="H77" s="56">
        <v>9355</v>
      </c>
      <c r="I77" s="56">
        <v>82187</v>
      </c>
    </row>
    <row r="78" spans="1:9">
      <c r="A78" s="58" t="s">
        <v>67</v>
      </c>
      <c r="B78" s="59"/>
      <c r="C78" s="59"/>
      <c r="D78" s="60"/>
      <c r="E78" s="61" t="s">
        <v>63</v>
      </c>
      <c r="F78" s="62">
        <v>0</v>
      </c>
      <c r="G78" s="62">
        <v>1089748000</v>
      </c>
      <c r="H78" s="62">
        <v>161553000</v>
      </c>
      <c r="I78" s="62">
        <v>1251301000</v>
      </c>
    </row>
    <row r="79" spans="1:9">
      <c r="A79" s="63"/>
      <c r="B79" s="64"/>
      <c r="C79" s="64"/>
      <c r="D79" s="65"/>
      <c r="E79" s="66" t="s">
        <v>64</v>
      </c>
      <c r="F79" s="67">
        <v>0</v>
      </c>
      <c r="G79" s="67">
        <v>39675168</v>
      </c>
      <c r="H79" s="67">
        <v>161639645</v>
      </c>
      <c r="I79" s="67">
        <v>201314813</v>
      </c>
    </row>
    <row r="80" spans="1:9">
      <c r="A80" s="68"/>
      <c r="B80" s="69"/>
      <c r="C80" s="69"/>
      <c r="D80" s="70"/>
      <c r="E80" s="66" t="s">
        <v>65</v>
      </c>
      <c r="F80" s="67">
        <v>0</v>
      </c>
      <c r="G80" s="67">
        <v>1050072832</v>
      </c>
      <c r="H80" s="67">
        <v>-86645</v>
      </c>
      <c r="I80" s="67">
        <v>1049986187</v>
      </c>
    </row>
  </sheetData>
  <mergeCells count="105">
    <mergeCell ref="A78:D80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6:A8"/>
    <mergeCell ref="B6:B8"/>
    <mergeCell ref="C6:C8"/>
    <mergeCell ref="D6:D8"/>
    <mergeCell ref="A9:A11"/>
    <mergeCell ref="B9:B11"/>
    <mergeCell ref="C9:C11"/>
    <mergeCell ref="D9:D11"/>
    <mergeCell ref="A1:I1"/>
    <mergeCell ref="A3:H3"/>
    <mergeCell ref="A4:D4"/>
    <mergeCell ref="E4:E5"/>
    <mergeCell ref="F4:F5"/>
    <mergeCell ref="G4:G5"/>
    <mergeCell ref="H4:H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sqref="A1:I1"/>
    </sheetView>
  </sheetViews>
  <sheetFormatPr defaultRowHeight="16.5"/>
  <cols>
    <col min="1" max="4" width="8.125" customWidth="1"/>
    <col min="5" max="5" width="4.5" customWidth="1"/>
    <col min="6" max="6" width="5.25" customWidth="1"/>
    <col min="7" max="7" width="13.5" customWidth="1"/>
    <col min="8" max="8" width="11.125" customWidth="1"/>
    <col min="9" max="9" width="13.5" customWidth="1"/>
  </cols>
  <sheetData>
    <row r="1" spans="1:9" ht="33.75" customHeight="1">
      <c r="A1" s="37" t="s">
        <v>68</v>
      </c>
      <c r="B1" s="37"/>
      <c r="C1" s="37"/>
      <c r="D1" s="37"/>
      <c r="E1" s="37"/>
      <c r="F1" s="37"/>
      <c r="G1" s="37"/>
      <c r="H1" s="37"/>
      <c r="I1" s="37"/>
    </row>
    <row r="2" spans="1:9" ht="13.5" customHeight="1"/>
    <row r="3" spans="1:9" ht="22.5" customHeight="1">
      <c r="A3" s="38" t="s">
        <v>69</v>
      </c>
      <c r="B3" s="38"/>
      <c r="C3" s="38"/>
      <c r="D3" s="38"/>
      <c r="E3" s="38"/>
      <c r="F3" s="38"/>
      <c r="G3" s="38"/>
      <c r="H3" s="38"/>
      <c r="I3" s="71" t="s">
        <v>70</v>
      </c>
    </row>
    <row r="4" spans="1:9" ht="13.5" customHeight="1">
      <c r="A4" s="40" t="s">
        <v>3</v>
      </c>
      <c r="B4" s="41"/>
      <c r="C4" s="41"/>
      <c r="D4" s="42"/>
      <c r="E4" s="43" t="s">
        <v>57</v>
      </c>
      <c r="F4" s="43" t="s">
        <v>58</v>
      </c>
      <c r="G4" s="43" t="s">
        <v>59</v>
      </c>
      <c r="H4" s="43" t="s">
        <v>60</v>
      </c>
      <c r="I4" s="43" t="s">
        <v>61</v>
      </c>
    </row>
    <row r="5" spans="1:9" ht="13.5" customHeight="1">
      <c r="A5" s="44" t="s">
        <v>7</v>
      </c>
      <c r="B5" s="44" t="s">
        <v>8</v>
      </c>
      <c r="C5" s="44" t="s">
        <v>9</v>
      </c>
      <c r="D5" s="44" t="s">
        <v>62</v>
      </c>
      <c r="E5" s="45"/>
      <c r="F5" s="45"/>
      <c r="G5" s="45"/>
      <c r="H5" s="45"/>
      <c r="I5" s="45"/>
    </row>
    <row r="6" spans="1:9" ht="13.5" customHeight="1">
      <c r="A6" s="72"/>
      <c r="B6" s="72"/>
      <c r="C6" s="72"/>
      <c r="D6" s="72" t="s">
        <v>71</v>
      </c>
      <c r="E6" s="73" t="s">
        <v>63</v>
      </c>
      <c r="F6" s="48">
        <v>0</v>
      </c>
      <c r="G6" s="48">
        <v>0</v>
      </c>
      <c r="H6" s="74">
        <v>18013000</v>
      </c>
      <c r="I6" s="48">
        <v>18013000</v>
      </c>
    </row>
    <row r="7" spans="1:9" ht="13.5" customHeight="1">
      <c r="A7" s="75"/>
      <c r="B7" s="75"/>
      <c r="C7" s="75"/>
      <c r="D7" s="75"/>
      <c r="E7" s="76" t="s">
        <v>64</v>
      </c>
      <c r="F7" s="51">
        <v>0</v>
      </c>
      <c r="G7" s="51">
        <v>0</v>
      </c>
      <c r="H7" s="77">
        <v>18013000</v>
      </c>
      <c r="I7" s="51">
        <v>18013000</v>
      </c>
    </row>
    <row r="8" spans="1:9" ht="13.5" customHeight="1">
      <c r="A8" s="75"/>
      <c r="B8" s="75"/>
      <c r="C8" s="75"/>
      <c r="D8" s="78"/>
      <c r="E8" s="76" t="s">
        <v>65</v>
      </c>
      <c r="F8" s="51">
        <v>0</v>
      </c>
      <c r="G8" s="51">
        <v>0</v>
      </c>
      <c r="H8" s="79">
        <v>0</v>
      </c>
      <c r="I8" s="51">
        <v>0</v>
      </c>
    </row>
    <row r="9" spans="1:9" ht="13.5" customHeight="1">
      <c r="A9" s="80"/>
      <c r="B9" s="80"/>
      <c r="C9" s="80" t="s">
        <v>71</v>
      </c>
      <c r="D9" s="81"/>
      <c r="E9" s="82" t="s">
        <v>63</v>
      </c>
      <c r="F9" s="56">
        <v>0</v>
      </c>
      <c r="G9" s="56">
        <v>0</v>
      </c>
      <c r="H9" s="83">
        <v>18013000</v>
      </c>
      <c r="I9" s="56">
        <v>18013000</v>
      </c>
    </row>
    <row r="10" spans="1:9" ht="13.5" customHeight="1">
      <c r="A10" s="80"/>
      <c r="B10" s="80"/>
      <c r="C10" s="80"/>
      <c r="D10" s="80"/>
      <c r="E10" s="82" t="s">
        <v>64</v>
      </c>
      <c r="F10" s="56">
        <v>0</v>
      </c>
      <c r="G10" s="56">
        <v>0</v>
      </c>
      <c r="H10" s="83">
        <v>18013000</v>
      </c>
      <c r="I10" s="56">
        <v>18013000</v>
      </c>
    </row>
    <row r="11" spans="1:9" ht="13.5" customHeight="1">
      <c r="A11" s="80"/>
      <c r="B11" s="80"/>
      <c r="C11" s="84"/>
      <c r="D11" s="84"/>
      <c r="E11" s="82" t="s">
        <v>65</v>
      </c>
      <c r="F11" s="56">
        <v>0</v>
      </c>
      <c r="G11" s="56">
        <v>0</v>
      </c>
      <c r="H11" s="85">
        <v>0</v>
      </c>
      <c r="I11" s="56">
        <v>0</v>
      </c>
    </row>
    <row r="12" spans="1:9" ht="13.5" customHeight="1">
      <c r="A12" s="75"/>
      <c r="B12" s="75"/>
      <c r="C12" s="72"/>
      <c r="D12" s="72" t="s">
        <v>72</v>
      </c>
      <c r="E12" s="76" t="s">
        <v>63</v>
      </c>
      <c r="F12" s="51">
        <v>0</v>
      </c>
      <c r="G12" s="51">
        <v>0</v>
      </c>
      <c r="H12" s="77">
        <v>1357800</v>
      </c>
      <c r="I12" s="51">
        <v>1357800</v>
      </c>
    </row>
    <row r="13" spans="1:9" ht="13.5" customHeight="1">
      <c r="A13" s="75"/>
      <c r="B13" s="75"/>
      <c r="C13" s="75"/>
      <c r="D13" s="75"/>
      <c r="E13" s="76" t="s">
        <v>64</v>
      </c>
      <c r="F13" s="51">
        <v>0</v>
      </c>
      <c r="G13" s="51">
        <v>0</v>
      </c>
      <c r="H13" s="77">
        <v>1357800</v>
      </c>
      <c r="I13" s="51">
        <v>1357800</v>
      </c>
    </row>
    <row r="14" spans="1:9" ht="13.5" customHeight="1">
      <c r="A14" s="75"/>
      <c r="B14" s="75"/>
      <c r="C14" s="75"/>
      <c r="D14" s="78"/>
      <c r="E14" s="76" t="s">
        <v>65</v>
      </c>
      <c r="F14" s="51">
        <v>0</v>
      </c>
      <c r="G14" s="51">
        <v>0</v>
      </c>
      <c r="H14" s="79">
        <v>0</v>
      </c>
      <c r="I14" s="51">
        <v>0</v>
      </c>
    </row>
    <row r="15" spans="1:9" ht="13.5" customHeight="1">
      <c r="A15" s="80"/>
      <c r="B15" s="80"/>
      <c r="C15" s="80" t="s">
        <v>72</v>
      </c>
      <c r="D15" s="81"/>
      <c r="E15" s="82" t="s">
        <v>63</v>
      </c>
      <c r="F15" s="56">
        <v>0</v>
      </c>
      <c r="G15" s="56">
        <v>0</v>
      </c>
      <c r="H15" s="83">
        <v>1357800</v>
      </c>
      <c r="I15" s="56">
        <v>1357800</v>
      </c>
    </row>
    <row r="16" spans="1:9" ht="13.5" customHeight="1">
      <c r="A16" s="80"/>
      <c r="B16" s="80"/>
      <c r="C16" s="80"/>
      <c r="D16" s="80"/>
      <c r="E16" s="82" t="s">
        <v>64</v>
      </c>
      <c r="F16" s="56">
        <v>0</v>
      </c>
      <c r="G16" s="56">
        <v>0</v>
      </c>
      <c r="H16" s="83">
        <v>1357800</v>
      </c>
      <c r="I16" s="56">
        <v>1357800</v>
      </c>
    </row>
    <row r="17" spans="1:9" ht="13.5" customHeight="1">
      <c r="A17" s="80"/>
      <c r="B17" s="80"/>
      <c r="C17" s="84"/>
      <c r="D17" s="84"/>
      <c r="E17" s="82" t="s">
        <v>65</v>
      </c>
      <c r="F17" s="56">
        <v>0</v>
      </c>
      <c r="G17" s="56">
        <v>0</v>
      </c>
      <c r="H17" s="85">
        <v>0</v>
      </c>
      <c r="I17" s="56">
        <v>0</v>
      </c>
    </row>
    <row r="18" spans="1:9" ht="13.5" customHeight="1">
      <c r="A18" s="75"/>
      <c r="B18" s="75"/>
      <c r="C18" s="72"/>
      <c r="D18" s="72" t="s">
        <v>73</v>
      </c>
      <c r="E18" s="76" t="s">
        <v>63</v>
      </c>
      <c r="F18" s="51">
        <v>0</v>
      </c>
      <c r="G18" s="51">
        <v>0</v>
      </c>
      <c r="H18" s="77">
        <v>1614210</v>
      </c>
      <c r="I18" s="51">
        <v>1614210</v>
      </c>
    </row>
    <row r="19" spans="1:9" ht="13.5" customHeight="1">
      <c r="A19" s="75"/>
      <c r="B19" s="75"/>
      <c r="C19" s="75"/>
      <c r="D19" s="75"/>
      <c r="E19" s="76" t="s">
        <v>64</v>
      </c>
      <c r="F19" s="51">
        <v>0</v>
      </c>
      <c r="G19" s="51">
        <v>0</v>
      </c>
      <c r="H19" s="77">
        <v>1614210</v>
      </c>
      <c r="I19" s="51">
        <v>1614210</v>
      </c>
    </row>
    <row r="20" spans="1:9" ht="13.5" customHeight="1">
      <c r="A20" s="75"/>
      <c r="B20" s="75"/>
      <c r="C20" s="75"/>
      <c r="D20" s="78"/>
      <c r="E20" s="76" t="s">
        <v>65</v>
      </c>
      <c r="F20" s="51">
        <v>0</v>
      </c>
      <c r="G20" s="51">
        <v>0</v>
      </c>
      <c r="H20" s="79">
        <v>0</v>
      </c>
      <c r="I20" s="51">
        <v>0</v>
      </c>
    </row>
    <row r="21" spans="1:9" ht="13.5" customHeight="1">
      <c r="A21" s="80"/>
      <c r="B21" s="80"/>
      <c r="C21" s="80" t="s">
        <v>73</v>
      </c>
      <c r="D21" s="81"/>
      <c r="E21" s="82" t="s">
        <v>63</v>
      </c>
      <c r="F21" s="56">
        <v>0</v>
      </c>
      <c r="G21" s="56">
        <v>0</v>
      </c>
      <c r="H21" s="83">
        <v>1614210</v>
      </c>
      <c r="I21" s="56">
        <v>1614210</v>
      </c>
    </row>
    <row r="22" spans="1:9" ht="13.5" customHeight="1">
      <c r="A22" s="80"/>
      <c r="B22" s="80"/>
      <c r="C22" s="80"/>
      <c r="D22" s="80"/>
      <c r="E22" s="82" t="s">
        <v>64</v>
      </c>
      <c r="F22" s="56">
        <v>0</v>
      </c>
      <c r="G22" s="56">
        <v>0</v>
      </c>
      <c r="H22" s="83">
        <v>1614210</v>
      </c>
      <c r="I22" s="56">
        <v>1614210</v>
      </c>
    </row>
    <row r="23" spans="1:9" ht="13.5" customHeight="1">
      <c r="A23" s="80"/>
      <c r="B23" s="80"/>
      <c r="C23" s="84"/>
      <c r="D23" s="84"/>
      <c r="E23" s="82" t="s">
        <v>65</v>
      </c>
      <c r="F23" s="56">
        <v>0</v>
      </c>
      <c r="G23" s="56">
        <v>0</v>
      </c>
      <c r="H23" s="85">
        <v>0</v>
      </c>
      <c r="I23" s="56">
        <v>0</v>
      </c>
    </row>
    <row r="24" spans="1:9" ht="13.5" customHeight="1">
      <c r="A24" s="75"/>
      <c r="B24" s="75"/>
      <c r="C24" s="72"/>
      <c r="D24" s="72" t="s">
        <v>74</v>
      </c>
      <c r="E24" s="76" t="s">
        <v>63</v>
      </c>
      <c r="F24" s="51">
        <v>0</v>
      </c>
      <c r="G24" s="51">
        <v>0</v>
      </c>
      <c r="H24" s="77">
        <v>1814800</v>
      </c>
      <c r="I24" s="51">
        <v>1814800</v>
      </c>
    </row>
    <row r="25" spans="1:9" ht="13.5" customHeight="1">
      <c r="A25" s="75"/>
      <c r="B25" s="75"/>
      <c r="C25" s="75"/>
      <c r="D25" s="75"/>
      <c r="E25" s="76" t="s">
        <v>64</v>
      </c>
      <c r="F25" s="51">
        <v>0</v>
      </c>
      <c r="G25" s="51">
        <v>0</v>
      </c>
      <c r="H25" s="77">
        <v>1814800</v>
      </c>
      <c r="I25" s="51">
        <v>1814800</v>
      </c>
    </row>
    <row r="26" spans="1:9" ht="13.5" customHeight="1">
      <c r="A26" s="75"/>
      <c r="B26" s="75"/>
      <c r="C26" s="75"/>
      <c r="D26" s="78"/>
      <c r="E26" s="76" t="s">
        <v>65</v>
      </c>
      <c r="F26" s="51">
        <v>0</v>
      </c>
      <c r="G26" s="51">
        <v>0</v>
      </c>
      <c r="H26" s="79">
        <v>0</v>
      </c>
      <c r="I26" s="51">
        <v>0</v>
      </c>
    </row>
    <row r="27" spans="1:9" ht="13.5" customHeight="1">
      <c r="A27" s="80"/>
      <c r="B27" s="80"/>
      <c r="C27" s="80" t="s">
        <v>74</v>
      </c>
      <c r="D27" s="81"/>
      <c r="E27" s="82" t="s">
        <v>63</v>
      </c>
      <c r="F27" s="56">
        <v>0</v>
      </c>
      <c r="G27" s="56">
        <v>0</v>
      </c>
      <c r="H27" s="83">
        <v>1814800</v>
      </c>
      <c r="I27" s="56">
        <v>1814800</v>
      </c>
    </row>
    <row r="28" spans="1:9" ht="13.5" customHeight="1">
      <c r="A28" s="80"/>
      <c r="B28" s="80"/>
      <c r="C28" s="80"/>
      <c r="D28" s="80"/>
      <c r="E28" s="82" t="s">
        <v>64</v>
      </c>
      <c r="F28" s="56">
        <v>0</v>
      </c>
      <c r="G28" s="56">
        <v>0</v>
      </c>
      <c r="H28" s="83">
        <v>1814800</v>
      </c>
      <c r="I28" s="56">
        <v>1814800</v>
      </c>
    </row>
    <row r="29" spans="1:9" ht="13.5" customHeight="1">
      <c r="A29" s="80"/>
      <c r="B29" s="80"/>
      <c r="C29" s="84"/>
      <c r="D29" s="84"/>
      <c r="E29" s="82" t="s">
        <v>65</v>
      </c>
      <c r="F29" s="56">
        <v>0</v>
      </c>
      <c r="G29" s="56">
        <v>0</v>
      </c>
      <c r="H29" s="85">
        <v>0</v>
      </c>
      <c r="I29" s="56">
        <v>0</v>
      </c>
    </row>
    <row r="30" spans="1:9" ht="13.5" customHeight="1">
      <c r="A30" s="75"/>
      <c r="B30" s="75" t="s">
        <v>75</v>
      </c>
      <c r="C30" s="72"/>
      <c r="D30" s="72"/>
      <c r="E30" s="76" t="s">
        <v>63</v>
      </c>
      <c r="F30" s="51">
        <v>0</v>
      </c>
      <c r="G30" s="51">
        <v>0</v>
      </c>
      <c r="H30" s="77">
        <v>22799810</v>
      </c>
      <c r="I30" s="51">
        <v>22799810</v>
      </c>
    </row>
    <row r="31" spans="1:9" ht="13.5" customHeight="1">
      <c r="A31" s="75"/>
      <c r="B31" s="75"/>
      <c r="C31" s="75"/>
      <c r="D31" s="75"/>
      <c r="E31" s="76" t="s">
        <v>64</v>
      </c>
      <c r="F31" s="51">
        <v>0</v>
      </c>
      <c r="G31" s="51">
        <v>0</v>
      </c>
      <c r="H31" s="77">
        <v>22799810</v>
      </c>
      <c r="I31" s="51">
        <v>22799810</v>
      </c>
    </row>
    <row r="32" spans="1:9" ht="13.5" customHeight="1">
      <c r="A32" s="75"/>
      <c r="B32" s="78"/>
      <c r="C32" s="78"/>
      <c r="D32" s="78"/>
      <c r="E32" s="76" t="s">
        <v>65</v>
      </c>
      <c r="F32" s="51">
        <v>0</v>
      </c>
      <c r="G32" s="51">
        <v>0</v>
      </c>
      <c r="H32" s="79">
        <v>0</v>
      </c>
      <c r="I32" s="51">
        <v>0</v>
      </c>
    </row>
    <row r="33" spans="1:9" ht="13.5" customHeight="1">
      <c r="A33" s="80"/>
      <c r="B33" s="81"/>
      <c r="C33" s="81"/>
      <c r="D33" s="81" t="s">
        <v>76</v>
      </c>
      <c r="E33" s="82" t="s">
        <v>63</v>
      </c>
      <c r="F33" s="56">
        <v>0</v>
      </c>
      <c r="G33" s="56">
        <v>0</v>
      </c>
      <c r="H33" s="83">
        <v>3137000</v>
      </c>
      <c r="I33" s="56">
        <v>3137000</v>
      </c>
    </row>
    <row r="34" spans="1:9" ht="13.5" customHeight="1">
      <c r="A34" s="80"/>
      <c r="B34" s="80"/>
      <c r="C34" s="80"/>
      <c r="D34" s="80"/>
      <c r="E34" s="82" t="s">
        <v>64</v>
      </c>
      <c r="F34" s="56">
        <v>0</v>
      </c>
      <c r="G34" s="56">
        <v>0</v>
      </c>
      <c r="H34" s="83">
        <v>2637000</v>
      </c>
      <c r="I34" s="56">
        <v>2637000</v>
      </c>
    </row>
    <row r="35" spans="1:9" ht="13.5" customHeight="1">
      <c r="A35" s="80"/>
      <c r="B35" s="80"/>
      <c r="C35" s="80"/>
      <c r="D35" s="84"/>
      <c r="E35" s="82" t="s">
        <v>65</v>
      </c>
      <c r="F35" s="56">
        <v>0</v>
      </c>
      <c r="G35" s="56">
        <v>0</v>
      </c>
      <c r="H35" s="83">
        <v>500000</v>
      </c>
      <c r="I35" s="56">
        <v>500000</v>
      </c>
    </row>
    <row r="36" spans="1:9" ht="13.5" customHeight="1">
      <c r="A36" s="75"/>
      <c r="B36" s="75"/>
      <c r="C36" s="75" t="s">
        <v>76</v>
      </c>
      <c r="D36" s="72"/>
      <c r="E36" s="76" t="s">
        <v>63</v>
      </c>
      <c r="F36" s="51">
        <v>0</v>
      </c>
      <c r="G36" s="51">
        <v>0</v>
      </c>
      <c r="H36" s="77">
        <v>3137000</v>
      </c>
      <c r="I36" s="51">
        <v>3137000</v>
      </c>
    </row>
    <row r="37" spans="1:9" ht="13.5" customHeight="1">
      <c r="A37" s="75"/>
      <c r="B37" s="75"/>
      <c r="C37" s="75"/>
      <c r="D37" s="75"/>
      <c r="E37" s="76" t="s">
        <v>64</v>
      </c>
      <c r="F37" s="51">
        <v>0</v>
      </c>
      <c r="G37" s="51">
        <v>0</v>
      </c>
      <c r="H37" s="77">
        <v>2637000</v>
      </c>
      <c r="I37" s="51">
        <v>2637000</v>
      </c>
    </row>
    <row r="38" spans="1:9" ht="13.5" customHeight="1">
      <c r="A38" s="75"/>
      <c r="B38" s="75"/>
      <c r="C38" s="78"/>
      <c r="D38" s="78"/>
      <c r="E38" s="76" t="s">
        <v>65</v>
      </c>
      <c r="F38" s="51">
        <v>0</v>
      </c>
      <c r="G38" s="51">
        <v>0</v>
      </c>
      <c r="H38" s="77">
        <v>500000</v>
      </c>
      <c r="I38" s="51">
        <v>500000</v>
      </c>
    </row>
    <row r="39" spans="1:9" ht="13.5" customHeight="1">
      <c r="A39" s="80"/>
      <c r="B39" s="80"/>
      <c r="C39" s="81"/>
      <c r="D39" s="81" t="s">
        <v>22</v>
      </c>
      <c r="E39" s="82" t="s">
        <v>63</v>
      </c>
      <c r="F39" s="56">
        <v>0</v>
      </c>
      <c r="G39" s="56">
        <v>0</v>
      </c>
      <c r="H39" s="83">
        <v>918000</v>
      </c>
      <c r="I39" s="56">
        <v>918000</v>
      </c>
    </row>
    <row r="40" spans="1:9" ht="13.5" customHeight="1">
      <c r="A40" s="80"/>
      <c r="B40" s="80"/>
      <c r="C40" s="80"/>
      <c r="D40" s="80"/>
      <c r="E40" s="82" t="s">
        <v>64</v>
      </c>
      <c r="F40" s="56">
        <v>0</v>
      </c>
      <c r="G40" s="56">
        <v>0</v>
      </c>
      <c r="H40" s="83">
        <v>758000</v>
      </c>
      <c r="I40" s="56">
        <v>758000</v>
      </c>
    </row>
    <row r="41" spans="1:9" ht="13.5" customHeight="1">
      <c r="A41" s="80"/>
      <c r="B41" s="80"/>
      <c r="C41" s="80"/>
      <c r="D41" s="84"/>
      <c r="E41" s="82" t="s">
        <v>65</v>
      </c>
      <c r="F41" s="56">
        <v>0</v>
      </c>
      <c r="G41" s="56">
        <v>0</v>
      </c>
      <c r="H41" s="83">
        <v>160000</v>
      </c>
      <c r="I41" s="56">
        <v>160000</v>
      </c>
    </row>
    <row r="42" spans="1:9" ht="13.5" customHeight="1">
      <c r="A42" s="75"/>
      <c r="B42" s="75"/>
      <c r="C42" s="75" t="s">
        <v>22</v>
      </c>
      <c r="D42" s="72"/>
      <c r="E42" s="76" t="s">
        <v>63</v>
      </c>
      <c r="F42" s="51">
        <v>0</v>
      </c>
      <c r="G42" s="51">
        <v>0</v>
      </c>
      <c r="H42" s="77">
        <v>918000</v>
      </c>
      <c r="I42" s="51">
        <v>918000</v>
      </c>
    </row>
    <row r="43" spans="1:9" ht="13.5" customHeight="1">
      <c r="A43" s="75"/>
      <c r="B43" s="75"/>
      <c r="C43" s="75"/>
      <c r="D43" s="75"/>
      <c r="E43" s="76" t="s">
        <v>64</v>
      </c>
      <c r="F43" s="51">
        <v>0</v>
      </c>
      <c r="G43" s="51">
        <v>0</v>
      </c>
      <c r="H43" s="77">
        <v>758000</v>
      </c>
      <c r="I43" s="51">
        <v>758000</v>
      </c>
    </row>
    <row r="44" spans="1:9" ht="13.5" customHeight="1">
      <c r="A44" s="75"/>
      <c r="B44" s="75"/>
      <c r="C44" s="78"/>
      <c r="D44" s="78"/>
      <c r="E44" s="76" t="s">
        <v>65</v>
      </c>
      <c r="F44" s="51">
        <v>0</v>
      </c>
      <c r="G44" s="51">
        <v>0</v>
      </c>
      <c r="H44" s="77">
        <v>160000</v>
      </c>
      <c r="I44" s="51">
        <v>160000</v>
      </c>
    </row>
    <row r="45" spans="1:9" ht="13.5" customHeight="1">
      <c r="A45" s="80"/>
      <c r="B45" s="80" t="s">
        <v>24</v>
      </c>
      <c r="C45" s="81"/>
      <c r="D45" s="81"/>
      <c r="E45" s="82" t="s">
        <v>63</v>
      </c>
      <c r="F45" s="56">
        <v>0</v>
      </c>
      <c r="G45" s="56">
        <v>0</v>
      </c>
      <c r="H45" s="83">
        <v>4055000</v>
      </c>
      <c r="I45" s="56">
        <v>4055000</v>
      </c>
    </row>
    <row r="46" spans="1:9" ht="13.5" customHeight="1">
      <c r="A46" s="80"/>
      <c r="B46" s="80"/>
      <c r="C46" s="80"/>
      <c r="D46" s="80"/>
      <c r="E46" s="82" t="s">
        <v>64</v>
      </c>
      <c r="F46" s="56">
        <v>0</v>
      </c>
      <c r="G46" s="56">
        <v>0</v>
      </c>
      <c r="H46" s="83">
        <v>3395000</v>
      </c>
      <c r="I46" s="56">
        <v>3395000</v>
      </c>
    </row>
    <row r="47" spans="1:9" ht="13.5" customHeight="1">
      <c r="A47" s="80"/>
      <c r="B47" s="84"/>
      <c r="C47" s="84"/>
      <c r="D47" s="84"/>
      <c r="E47" s="82" t="s">
        <v>65</v>
      </c>
      <c r="F47" s="56">
        <v>0</v>
      </c>
      <c r="G47" s="56">
        <v>0</v>
      </c>
      <c r="H47" s="83">
        <v>660000</v>
      </c>
      <c r="I47" s="56">
        <v>660000</v>
      </c>
    </row>
    <row r="48" spans="1:9" ht="13.5" customHeight="1">
      <c r="A48" s="75"/>
      <c r="B48" s="72"/>
      <c r="C48" s="72"/>
      <c r="D48" s="72" t="s">
        <v>77</v>
      </c>
      <c r="E48" s="76" t="s">
        <v>63</v>
      </c>
      <c r="F48" s="51">
        <v>0</v>
      </c>
      <c r="G48" s="51">
        <v>0</v>
      </c>
      <c r="H48" s="77">
        <v>158000</v>
      </c>
      <c r="I48" s="51">
        <v>158000</v>
      </c>
    </row>
    <row r="49" spans="1:9" ht="13.5" customHeight="1">
      <c r="A49" s="75"/>
      <c r="B49" s="75"/>
      <c r="C49" s="75"/>
      <c r="D49" s="75"/>
      <c r="E49" s="76" t="s">
        <v>64</v>
      </c>
      <c r="F49" s="51">
        <v>0</v>
      </c>
      <c r="G49" s="51">
        <v>0</v>
      </c>
      <c r="H49" s="77">
        <v>158000</v>
      </c>
      <c r="I49" s="51">
        <v>158000</v>
      </c>
    </row>
    <row r="50" spans="1:9" ht="13.5" customHeight="1">
      <c r="A50" s="75"/>
      <c r="B50" s="75"/>
      <c r="C50" s="75"/>
      <c r="D50" s="78"/>
      <c r="E50" s="76" t="s">
        <v>65</v>
      </c>
      <c r="F50" s="51">
        <v>0</v>
      </c>
      <c r="G50" s="51">
        <v>0</v>
      </c>
      <c r="H50" s="79">
        <v>0</v>
      </c>
      <c r="I50" s="51">
        <v>0</v>
      </c>
    </row>
    <row r="51" spans="1:9" ht="13.5" customHeight="1">
      <c r="A51" s="80"/>
      <c r="B51" s="80"/>
      <c r="C51" s="80" t="s">
        <v>77</v>
      </c>
      <c r="D51" s="81"/>
      <c r="E51" s="82" t="s">
        <v>63</v>
      </c>
      <c r="F51" s="56">
        <v>0</v>
      </c>
      <c r="G51" s="56">
        <v>0</v>
      </c>
      <c r="H51" s="83">
        <v>158000</v>
      </c>
      <c r="I51" s="56">
        <v>158000</v>
      </c>
    </row>
    <row r="52" spans="1:9" ht="13.5" customHeight="1">
      <c r="A52" s="80"/>
      <c r="B52" s="80"/>
      <c r="C52" s="80"/>
      <c r="D52" s="80"/>
      <c r="E52" s="82" t="s">
        <v>64</v>
      </c>
      <c r="F52" s="56">
        <v>0</v>
      </c>
      <c r="G52" s="56">
        <v>0</v>
      </c>
      <c r="H52" s="83">
        <v>158000</v>
      </c>
      <c r="I52" s="56">
        <v>158000</v>
      </c>
    </row>
    <row r="53" spans="1:9" ht="13.5" customHeight="1">
      <c r="A53" s="80"/>
      <c r="B53" s="80"/>
      <c r="C53" s="84"/>
      <c r="D53" s="84"/>
      <c r="E53" s="82" t="s">
        <v>65</v>
      </c>
      <c r="F53" s="56">
        <v>0</v>
      </c>
      <c r="G53" s="56">
        <v>0</v>
      </c>
      <c r="H53" s="85">
        <v>0</v>
      </c>
      <c r="I53" s="56">
        <v>0</v>
      </c>
    </row>
    <row r="54" spans="1:9" ht="13.5" customHeight="1">
      <c r="A54" s="75"/>
      <c r="B54" s="75"/>
      <c r="C54" s="72"/>
      <c r="D54" s="72" t="s">
        <v>78</v>
      </c>
      <c r="E54" s="76" t="s">
        <v>63</v>
      </c>
      <c r="F54" s="51">
        <v>0</v>
      </c>
      <c r="G54" s="51">
        <v>1007700</v>
      </c>
      <c r="H54" s="77">
        <v>4558020</v>
      </c>
      <c r="I54" s="51">
        <v>5565720</v>
      </c>
    </row>
    <row r="55" spans="1:9" ht="13.5" customHeight="1">
      <c r="A55" s="75"/>
      <c r="B55" s="75"/>
      <c r="C55" s="75"/>
      <c r="D55" s="75"/>
      <c r="E55" s="76" t="s">
        <v>64</v>
      </c>
      <c r="F55" s="51">
        <v>0</v>
      </c>
      <c r="G55" s="51">
        <v>1007700</v>
      </c>
      <c r="H55" s="77">
        <v>3557750</v>
      </c>
      <c r="I55" s="51">
        <v>4565450</v>
      </c>
    </row>
    <row r="56" spans="1:9" ht="13.5" customHeight="1">
      <c r="A56" s="75"/>
      <c r="B56" s="75"/>
      <c r="C56" s="75"/>
      <c r="D56" s="78"/>
      <c r="E56" s="76" t="s">
        <v>65</v>
      </c>
      <c r="F56" s="51">
        <v>0</v>
      </c>
      <c r="G56" s="51">
        <v>0</v>
      </c>
      <c r="H56" s="77">
        <v>1000270</v>
      </c>
      <c r="I56" s="51">
        <v>1000270</v>
      </c>
    </row>
    <row r="57" spans="1:9" ht="13.5" customHeight="1">
      <c r="A57" s="80"/>
      <c r="B57" s="80"/>
      <c r="C57" s="80" t="s">
        <v>78</v>
      </c>
      <c r="D57" s="81"/>
      <c r="E57" s="82" t="s">
        <v>63</v>
      </c>
      <c r="F57" s="56">
        <v>0</v>
      </c>
      <c r="G57" s="56">
        <v>1007700</v>
      </c>
      <c r="H57" s="83">
        <v>4558020</v>
      </c>
      <c r="I57" s="56">
        <v>5565720</v>
      </c>
    </row>
    <row r="58" spans="1:9" ht="13.5" customHeight="1">
      <c r="A58" s="80"/>
      <c r="B58" s="80"/>
      <c r="C58" s="80"/>
      <c r="D58" s="80"/>
      <c r="E58" s="82" t="s">
        <v>64</v>
      </c>
      <c r="F58" s="56">
        <v>0</v>
      </c>
      <c r="G58" s="56">
        <v>1007700</v>
      </c>
      <c r="H58" s="83">
        <v>3557750</v>
      </c>
      <c r="I58" s="56">
        <v>4565450</v>
      </c>
    </row>
    <row r="59" spans="1:9" ht="13.5" customHeight="1">
      <c r="A59" s="80"/>
      <c r="B59" s="80"/>
      <c r="C59" s="84"/>
      <c r="D59" s="84"/>
      <c r="E59" s="82" t="s">
        <v>65</v>
      </c>
      <c r="F59" s="56">
        <v>0</v>
      </c>
      <c r="G59" s="56">
        <v>0</v>
      </c>
      <c r="H59" s="83">
        <v>1000270</v>
      </c>
      <c r="I59" s="56">
        <v>1000270</v>
      </c>
    </row>
    <row r="60" spans="1:9" ht="13.5" customHeight="1">
      <c r="A60" s="75"/>
      <c r="B60" s="75"/>
      <c r="C60" s="72"/>
      <c r="D60" s="72" t="s">
        <v>30</v>
      </c>
      <c r="E60" s="76" t="s">
        <v>63</v>
      </c>
      <c r="F60" s="51">
        <v>0</v>
      </c>
      <c r="G60" s="51">
        <v>7776950</v>
      </c>
      <c r="H60" s="77">
        <v>2799120</v>
      </c>
      <c r="I60" s="51">
        <v>10576070</v>
      </c>
    </row>
    <row r="61" spans="1:9" ht="13.5" customHeight="1">
      <c r="A61" s="75"/>
      <c r="B61" s="75"/>
      <c r="C61" s="75"/>
      <c r="D61" s="75"/>
      <c r="E61" s="76" t="s">
        <v>64</v>
      </c>
      <c r="F61" s="51">
        <v>0</v>
      </c>
      <c r="G61" s="51">
        <v>7776950</v>
      </c>
      <c r="H61" s="77">
        <v>2299120</v>
      </c>
      <c r="I61" s="51">
        <v>10076070</v>
      </c>
    </row>
    <row r="62" spans="1:9" ht="13.5" customHeight="1">
      <c r="A62" s="75"/>
      <c r="B62" s="75"/>
      <c r="C62" s="75"/>
      <c r="D62" s="78"/>
      <c r="E62" s="76" t="s">
        <v>65</v>
      </c>
      <c r="F62" s="51">
        <v>0</v>
      </c>
      <c r="G62" s="51">
        <v>0</v>
      </c>
      <c r="H62" s="77">
        <v>500000</v>
      </c>
      <c r="I62" s="51">
        <v>500000</v>
      </c>
    </row>
    <row r="63" spans="1:9" ht="13.5" customHeight="1">
      <c r="A63" s="80"/>
      <c r="B63" s="80"/>
      <c r="C63" s="80" t="s">
        <v>30</v>
      </c>
      <c r="D63" s="81"/>
      <c r="E63" s="82" t="s">
        <v>63</v>
      </c>
      <c r="F63" s="56">
        <v>0</v>
      </c>
      <c r="G63" s="56">
        <v>7776950</v>
      </c>
      <c r="H63" s="83">
        <v>2799120</v>
      </c>
      <c r="I63" s="56">
        <v>10576070</v>
      </c>
    </row>
    <row r="64" spans="1:9" ht="13.5" customHeight="1">
      <c r="A64" s="80"/>
      <c r="B64" s="80"/>
      <c r="C64" s="80"/>
      <c r="D64" s="80"/>
      <c r="E64" s="82" t="s">
        <v>64</v>
      </c>
      <c r="F64" s="56">
        <v>0</v>
      </c>
      <c r="G64" s="56">
        <v>7776950</v>
      </c>
      <c r="H64" s="83">
        <v>2299120</v>
      </c>
      <c r="I64" s="56">
        <v>10076070</v>
      </c>
    </row>
    <row r="65" spans="1:9" ht="13.5" customHeight="1">
      <c r="A65" s="80"/>
      <c r="B65" s="80"/>
      <c r="C65" s="84"/>
      <c r="D65" s="84"/>
      <c r="E65" s="82" t="s">
        <v>65</v>
      </c>
      <c r="F65" s="56">
        <v>0</v>
      </c>
      <c r="G65" s="56">
        <v>0</v>
      </c>
      <c r="H65" s="83">
        <v>500000</v>
      </c>
      <c r="I65" s="56">
        <v>500000</v>
      </c>
    </row>
    <row r="66" spans="1:9" ht="13.5" customHeight="1">
      <c r="A66" s="75"/>
      <c r="B66" s="75"/>
      <c r="C66" s="72"/>
      <c r="D66" s="72" t="s">
        <v>31</v>
      </c>
      <c r="E66" s="76" t="s">
        <v>63</v>
      </c>
      <c r="F66" s="51">
        <v>0</v>
      </c>
      <c r="G66" s="51">
        <v>553750</v>
      </c>
      <c r="H66" s="77">
        <v>994460</v>
      </c>
      <c r="I66" s="51">
        <v>1548210</v>
      </c>
    </row>
    <row r="67" spans="1:9" ht="13.5" customHeight="1">
      <c r="A67" s="75"/>
      <c r="B67" s="75"/>
      <c r="C67" s="75"/>
      <c r="D67" s="75"/>
      <c r="E67" s="76" t="s">
        <v>64</v>
      </c>
      <c r="F67" s="51">
        <v>0</v>
      </c>
      <c r="G67" s="51">
        <v>553750</v>
      </c>
      <c r="H67" s="77">
        <v>994460</v>
      </c>
      <c r="I67" s="51">
        <v>1548210</v>
      </c>
    </row>
    <row r="68" spans="1:9" ht="13.5" customHeight="1">
      <c r="A68" s="75"/>
      <c r="B68" s="75"/>
      <c r="C68" s="75"/>
      <c r="D68" s="78"/>
      <c r="E68" s="76" t="s">
        <v>65</v>
      </c>
      <c r="F68" s="51">
        <v>0</v>
      </c>
      <c r="G68" s="51">
        <v>0</v>
      </c>
      <c r="H68" s="79">
        <v>0</v>
      </c>
      <c r="I68" s="51">
        <v>0</v>
      </c>
    </row>
    <row r="69" spans="1:9" ht="13.5" customHeight="1">
      <c r="A69" s="80"/>
      <c r="B69" s="80"/>
      <c r="C69" s="80" t="s">
        <v>31</v>
      </c>
      <c r="D69" s="81"/>
      <c r="E69" s="82" t="s">
        <v>63</v>
      </c>
      <c r="F69" s="56">
        <v>0</v>
      </c>
      <c r="G69" s="56">
        <v>553750</v>
      </c>
      <c r="H69" s="83">
        <v>994460</v>
      </c>
      <c r="I69" s="56">
        <v>1548210</v>
      </c>
    </row>
    <row r="70" spans="1:9" ht="13.5" customHeight="1">
      <c r="A70" s="80"/>
      <c r="B70" s="80"/>
      <c r="C70" s="80"/>
      <c r="D70" s="80"/>
      <c r="E70" s="82" t="s">
        <v>64</v>
      </c>
      <c r="F70" s="56">
        <v>0</v>
      </c>
      <c r="G70" s="56">
        <v>553750</v>
      </c>
      <c r="H70" s="83">
        <v>994460</v>
      </c>
      <c r="I70" s="56">
        <v>1548210</v>
      </c>
    </row>
    <row r="71" spans="1:9" ht="13.5" customHeight="1">
      <c r="A71" s="80"/>
      <c r="B71" s="80"/>
      <c r="C71" s="84"/>
      <c r="D71" s="84"/>
      <c r="E71" s="82" t="s">
        <v>65</v>
      </c>
      <c r="F71" s="56">
        <v>0</v>
      </c>
      <c r="G71" s="56">
        <v>0</v>
      </c>
      <c r="H71" s="85">
        <v>0</v>
      </c>
      <c r="I71" s="56">
        <v>0</v>
      </c>
    </row>
    <row r="72" spans="1:9" ht="13.5" customHeight="1">
      <c r="A72" s="75"/>
      <c r="B72" s="75" t="s">
        <v>33</v>
      </c>
      <c r="C72" s="72"/>
      <c r="D72" s="72"/>
      <c r="E72" s="76" t="s">
        <v>63</v>
      </c>
      <c r="F72" s="51">
        <v>0</v>
      </c>
      <c r="G72" s="51">
        <v>9338400</v>
      </c>
      <c r="H72" s="77">
        <v>8509600</v>
      </c>
      <c r="I72" s="51">
        <v>17848000</v>
      </c>
    </row>
    <row r="73" spans="1:9" ht="13.5" customHeight="1">
      <c r="A73" s="75"/>
      <c r="B73" s="75"/>
      <c r="C73" s="75"/>
      <c r="D73" s="75"/>
      <c r="E73" s="76" t="s">
        <v>64</v>
      </c>
      <c r="F73" s="51">
        <v>0</v>
      </c>
      <c r="G73" s="51">
        <v>9338400</v>
      </c>
      <c r="H73" s="77">
        <v>7009330</v>
      </c>
      <c r="I73" s="51">
        <v>16347730</v>
      </c>
    </row>
    <row r="74" spans="1:9" ht="13.5" customHeight="1">
      <c r="A74" s="75"/>
      <c r="B74" s="78"/>
      <c r="C74" s="78"/>
      <c r="D74" s="78"/>
      <c r="E74" s="76" t="s">
        <v>65</v>
      </c>
      <c r="F74" s="51">
        <v>0</v>
      </c>
      <c r="G74" s="51">
        <v>0</v>
      </c>
      <c r="H74" s="77">
        <v>1500270</v>
      </c>
      <c r="I74" s="51">
        <v>1500270</v>
      </c>
    </row>
    <row r="75" spans="1:9" ht="13.5" customHeight="1">
      <c r="A75" s="80" t="s">
        <v>35</v>
      </c>
      <c r="B75" s="81"/>
      <c r="C75" s="81"/>
      <c r="D75" s="81"/>
      <c r="E75" s="82" t="s">
        <v>63</v>
      </c>
      <c r="F75" s="56">
        <v>0</v>
      </c>
      <c r="G75" s="56">
        <v>9338400</v>
      </c>
      <c r="H75" s="83">
        <v>35364410</v>
      </c>
      <c r="I75" s="56">
        <v>44702810</v>
      </c>
    </row>
    <row r="76" spans="1:9" ht="13.5" customHeight="1">
      <c r="A76" s="80"/>
      <c r="B76" s="80"/>
      <c r="C76" s="80"/>
      <c r="D76" s="80"/>
      <c r="E76" s="82" t="s">
        <v>64</v>
      </c>
      <c r="F76" s="56">
        <v>0</v>
      </c>
      <c r="G76" s="56">
        <v>9338400</v>
      </c>
      <c r="H76" s="83">
        <v>33204140</v>
      </c>
      <c r="I76" s="56">
        <v>42542540</v>
      </c>
    </row>
    <row r="77" spans="1:9" ht="13.5" customHeight="1">
      <c r="A77" s="84"/>
      <c r="B77" s="84"/>
      <c r="C77" s="84"/>
      <c r="D77" s="84"/>
      <c r="E77" s="82" t="s">
        <v>65</v>
      </c>
      <c r="F77" s="56">
        <v>0</v>
      </c>
      <c r="G77" s="56">
        <v>0</v>
      </c>
      <c r="H77" s="83">
        <v>2160270</v>
      </c>
      <c r="I77" s="56">
        <v>2160270</v>
      </c>
    </row>
    <row r="78" spans="1:9" ht="13.5" customHeight="1">
      <c r="A78" s="72"/>
      <c r="B78" s="72"/>
      <c r="C78" s="72"/>
      <c r="D78" s="72" t="s">
        <v>37</v>
      </c>
      <c r="E78" s="76" t="s">
        <v>63</v>
      </c>
      <c r="F78" s="51">
        <v>0</v>
      </c>
      <c r="G78" s="51">
        <v>13000793</v>
      </c>
      <c r="H78" s="77">
        <v>77278207</v>
      </c>
      <c r="I78" s="51">
        <v>90279000</v>
      </c>
    </row>
    <row r="79" spans="1:9" ht="13.5" customHeight="1">
      <c r="A79" s="75"/>
      <c r="B79" s="75"/>
      <c r="C79" s="75"/>
      <c r="D79" s="75"/>
      <c r="E79" s="76" t="s">
        <v>64</v>
      </c>
      <c r="F79" s="51">
        <v>0</v>
      </c>
      <c r="G79" s="51">
        <v>13000793</v>
      </c>
      <c r="H79" s="77">
        <v>47278207</v>
      </c>
      <c r="I79" s="51">
        <v>60279000</v>
      </c>
    </row>
    <row r="80" spans="1:9" ht="13.5" customHeight="1">
      <c r="A80" s="75"/>
      <c r="B80" s="75"/>
      <c r="C80" s="75"/>
      <c r="D80" s="78"/>
      <c r="E80" s="76" t="s">
        <v>65</v>
      </c>
      <c r="F80" s="51">
        <v>0</v>
      </c>
      <c r="G80" s="51">
        <v>0</v>
      </c>
      <c r="H80" s="77">
        <v>30000000</v>
      </c>
      <c r="I80" s="51">
        <v>30000000</v>
      </c>
    </row>
    <row r="81" spans="1:9" ht="13.5" customHeight="1">
      <c r="A81" s="80"/>
      <c r="B81" s="80"/>
      <c r="C81" s="80" t="s">
        <v>37</v>
      </c>
      <c r="D81" s="81"/>
      <c r="E81" s="82" t="s">
        <v>63</v>
      </c>
      <c r="F81" s="56">
        <v>0</v>
      </c>
      <c r="G81" s="56">
        <v>13000793</v>
      </c>
      <c r="H81" s="83">
        <v>77278207</v>
      </c>
      <c r="I81" s="56">
        <v>90279000</v>
      </c>
    </row>
    <row r="82" spans="1:9" ht="13.5" customHeight="1">
      <c r="A82" s="80"/>
      <c r="B82" s="80"/>
      <c r="C82" s="80"/>
      <c r="D82" s="80"/>
      <c r="E82" s="82" t="s">
        <v>64</v>
      </c>
      <c r="F82" s="56">
        <v>0</v>
      </c>
      <c r="G82" s="56">
        <v>13000793</v>
      </c>
      <c r="H82" s="83">
        <v>47278207</v>
      </c>
      <c r="I82" s="56">
        <v>60279000</v>
      </c>
    </row>
    <row r="83" spans="1:9" ht="13.5" customHeight="1">
      <c r="A83" s="80"/>
      <c r="B83" s="80"/>
      <c r="C83" s="84"/>
      <c r="D83" s="84"/>
      <c r="E83" s="82" t="s">
        <v>65</v>
      </c>
      <c r="F83" s="56">
        <v>0</v>
      </c>
      <c r="G83" s="56">
        <v>0</v>
      </c>
      <c r="H83" s="83">
        <v>30000000</v>
      </c>
      <c r="I83" s="56">
        <v>30000000</v>
      </c>
    </row>
    <row r="84" spans="1:9" ht="13.5" customHeight="1">
      <c r="A84" s="75"/>
      <c r="B84" s="75"/>
      <c r="C84" s="72"/>
      <c r="D84" s="72" t="s">
        <v>38</v>
      </c>
      <c r="E84" s="76" t="s">
        <v>63</v>
      </c>
      <c r="F84" s="51">
        <v>0</v>
      </c>
      <c r="G84" s="51">
        <v>680000000</v>
      </c>
      <c r="H84" s="79">
        <v>0</v>
      </c>
      <c r="I84" s="51">
        <v>680000000</v>
      </c>
    </row>
    <row r="85" spans="1:9" ht="13.5" customHeight="1">
      <c r="A85" s="75"/>
      <c r="B85" s="75"/>
      <c r="C85" s="75"/>
      <c r="D85" s="75"/>
      <c r="E85" s="76" t="s">
        <v>64</v>
      </c>
      <c r="F85" s="51">
        <v>0</v>
      </c>
      <c r="G85" s="51">
        <v>0</v>
      </c>
      <c r="H85" s="77">
        <v>1400000</v>
      </c>
      <c r="I85" s="51">
        <v>1400000</v>
      </c>
    </row>
    <row r="86" spans="1:9" ht="13.5" customHeight="1">
      <c r="A86" s="75"/>
      <c r="B86" s="75"/>
      <c r="C86" s="75"/>
      <c r="D86" s="78"/>
      <c r="E86" s="76" t="s">
        <v>65</v>
      </c>
      <c r="F86" s="51">
        <v>0</v>
      </c>
      <c r="G86" s="51">
        <v>680000000</v>
      </c>
      <c r="H86" s="77">
        <v>-1400000</v>
      </c>
      <c r="I86" s="51">
        <v>678600000</v>
      </c>
    </row>
    <row r="87" spans="1:9" ht="13.5" customHeight="1">
      <c r="A87" s="80"/>
      <c r="B87" s="80"/>
      <c r="C87" s="80" t="s">
        <v>38</v>
      </c>
      <c r="D87" s="81"/>
      <c r="E87" s="82" t="s">
        <v>63</v>
      </c>
      <c r="F87" s="56">
        <v>0</v>
      </c>
      <c r="G87" s="56">
        <v>680000000</v>
      </c>
      <c r="H87" s="85">
        <v>0</v>
      </c>
      <c r="I87" s="56">
        <v>680000000</v>
      </c>
    </row>
    <row r="88" spans="1:9" ht="13.5" customHeight="1">
      <c r="A88" s="80"/>
      <c r="B88" s="80"/>
      <c r="C88" s="80"/>
      <c r="D88" s="80"/>
      <c r="E88" s="82" t="s">
        <v>64</v>
      </c>
      <c r="F88" s="56">
        <v>0</v>
      </c>
      <c r="G88" s="56">
        <v>0</v>
      </c>
      <c r="H88" s="83">
        <v>1400000</v>
      </c>
      <c r="I88" s="56">
        <v>1400000</v>
      </c>
    </row>
    <row r="89" spans="1:9" ht="13.5" customHeight="1">
      <c r="A89" s="80"/>
      <c r="B89" s="80"/>
      <c r="C89" s="84"/>
      <c r="D89" s="84"/>
      <c r="E89" s="82" t="s">
        <v>65</v>
      </c>
      <c r="F89" s="56">
        <v>0</v>
      </c>
      <c r="G89" s="56">
        <v>680000000</v>
      </c>
      <c r="H89" s="83">
        <v>-1400000</v>
      </c>
      <c r="I89" s="56">
        <v>678600000</v>
      </c>
    </row>
    <row r="90" spans="1:9" ht="13.5" customHeight="1">
      <c r="A90" s="75"/>
      <c r="B90" s="75"/>
      <c r="C90" s="72"/>
      <c r="D90" s="72" t="s">
        <v>39</v>
      </c>
      <c r="E90" s="76" t="s">
        <v>63</v>
      </c>
      <c r="F90" s="51">
        <v>0</v>
      </c>
      <c r="G90" s="51">
        <v>0</v>
      </c>
      <c r="H90" s="77">
        <v>311000</v>
      </c>
      <c r="I90" s="51">
        <v>311000</v>
      </c>
    </row>
    <row r="91" spans="1:9" ht="13.5" customHeight="1">
      <c r="A91" s="75"/>
      <c r="B91" s="75"/>
      <c r="C91" s="75"/>
      <c r="D91" s="75"/>
      <c r="E91" s="76" t="s">
        <v>64</v>
      </c>
      <c r="F91" s="51">
        <v>0</v>
      </c>
      <c r="G91" s="51">
        <v>0</v>
      </c>
      <c r="H91" s="77">
        <v>310000</v>
      </c>
      <c r="I91" s="51">
        <v>310000</v>
      </c>
    </row>
    <row r="92" spans="1:9" ht="13.5" customHeight="1">
      <c r="A92" s="75"/>
      <c r="B92" s="75"/>
      <c r="C92" s="75"/>
      <c r="D92" s="78"/>
      <c r="E92" s="76" t="s">
        <v>65</v>
      </c>
      <c r="F92" s="51">
        <v>0</v>
      </c>
      <c r="G92" s="51">
        <v>0</v>
      </c>
      <c r="H92" s="77">
        <v>1000</v>
      </c>
      <c r="I92" s="51">
        <v>1000</v>
      </c>
    </row>
    <row r="93" spans="1:9" ht="13.5" customHeight="1">
      <c r="A93" s="80"/>
      <c r="B93" s="80"/>
      <c r="C93" s="80" t="s">
        <v>39</v>
      </c>
      <c r="D93" s="81"/>
      <c r="E93" s="82" t="s">
        <v>63</v>
      </c>
      <c r="F93" s="56">
        <v>0</v>
      </c>
      <c r="G93" s="56">
        <v>0</v>
      </c>
      <c r="H93" s="83">
        <v>311000</v>
      </c>
      <c r="I93" s="56">
        <v>311000</v>
      </c>
    </row>
    <row r="94" spans="1:9" ht="13.5" customHeight="1">
      <c r="A94" s="80"/>
      <c r="B94" s="80"/>
      <c r="C94" s="80"/>
      <c r="D94" s="80"/>
      <c r="E94" s="82" t="s">
        <v>64</v>
      </c>
      <c r="F94" s="56">
        <v>0</v>
      </c>
      <c r="G94" s="56">
        <v>0</v>
      </c>
      <c r="H94" s="83">
        <v>310000</v>
      </c>
      <c r="I94" s="56">
        <v>310000</v>
      </c>
    </row>
    <row r="95" spans="1:9" ht="13.5" customHeight="1">
      <c r="A95" s="80"/>
      <c r="B95" s="80"/>
      <c r="C95" s="84"/>
      <c r="D95" s="84"/>
      <c r="E95" s="82" t="s">
        <v>65</v>
      </c>
      <c r="F95" s="56">
        <v>0</v>
      </c>
      <c r="G95" s="56">
        <v>0</v>
      </c>
      <c r="H95" s="83">
        <v>1000</v>
      </c>
      <c r="I95" s="56">
        <v>1000</v>
      </c>
    </row>
    <row r="96" spans="1:9" ht="13.5" customHeight="1">
      <c r="A96" s="75"/>
      <c r="B96" s="75" t="s">
        <v>37</v>
      </c>
      <c r="C96" s="72"/>
      <c r="D96" s="72"/>
      <c r="E96" s="76" t="s">
        <v>63</v>
      </c>
      <c r="F96" s="51">
        <v>0</v>
      </c>
      <c r="G96" s="51">
        <v>693000793</v>
      </c>
      <c r="H96" s="77">
        <v>77589207</v>
      </c>
      <c r="I96" s="51">
        <v>770590000</v>
      </c>
    </row>
    <row r="97" spans="1:9" ht="13.5" customHeight="1">
      <c r="A97" s="75"/>
      <c r="B97" s="75"/>
      <c r="C97" s="75"/>
      <c r="D97" s="75"/>
      <c r="E97" s="76" t="s">
        <v>64</v>
      </c>
      <c r="F97" s="51">
        <v>0</v>
      </c>
      <c r="G97" s="51">
        <v>13000793</v>
      </c>
      <c r="H97" s="77">
        <v>48988207</v>
      </c>
      <c r="I97" s="51">
        <v>61989000</v>
      </c>
    </row>
    <row r="98" spans="1:9" ht="13.5" customHeight="1">
      <c r="A98" s="75"/>
      <c r="B98" s="78"/>
      <c r="C98" s="78"/>
      <c r="D98" s="78"/>
      <c r="E98" s="76" t="s">
        <v>65</v>
      </c>
      <c r="F98" s="51">
        <v>0</v>
      </c>
      <c r="G98" s="51">
        <v>680000000</v>
      </c>
      <c r="H98" s="77">
        <v>28601000</v>
      </c>
      <c r="I98" s="51">
        <v>708601000</v>
      </c>
    </row>
    <row r="99" spans="1:9" ht="13.5" customHeight="1">
      <c r="A99" s="80" t="s">
        <v>40</v>
      </c>
      <c r="B99" s="81"/>
      <c r="C99" s="81"/>
      <c r="D99" s="81"/>
      <c r="E99" s="82" t="s">
        <v>63</v>
      </c>
      <c r="F99" s="56">
        <v>0</v>
      </c>
      <c r="G99" s="56">
        <v>693000793</v>
      </c>
      <c r="H99" s="83">
        <v>77589207</v>
      </c>
      <c r="I99" s="56">
        <v>770590000</v>
      </c>
    </row>
    <row r="100" spans="1:9" ht="13.5" customHeight="1">
      <c r="A100" s="80"/>
      <c r="B100" s="80"/>
      <c r="C100" s="80"/>
      <c r="D100" s="80"/>
      <c r="E100" s="82" t="s">
        <v>64</v>
      </c>
      <c r="F100" s="56">
        <v>0</v>
      </c>
      <c r="G100" s="56">
        <v>13000793</v>
      </c>
      <c r="H100" s="83">
        <v>48988207</v>
      </c>
      <c r="I100" s="56">
        <v>61989000</v>
      </c>
    </row>
    <row r="101" spans="1:9" ht="13.5" customHeight="1">
      <c r="A101" s="84"/>
      <c r="B101" s="84"/>
      <c r="C101" s="84"/>
      <c r="D101" s="84"/>
      <c r="E101" s="82" t="s">
        <v>65</v>
      </c>
      <c r="F101" s="56">
        <v>0</v>
      </c>
      <c r="G101" s="56">
        <v>680000000</v>
      </c>
      <c r="H101" s="83">
        <v>28601000</v>
      </c>
      <c r="I101" s="56">
        <v>708601000</v>
      </c>
    </row>
    <row r="102" spans="1:9" ht="13.5" customHeight="1">
      <c r="A102" s="72"/>
      <c r="B102" s="72"/>
      <c r="C102" s="72"/>
      <c r="D102" s="72" t="s">
        <v>79</v>
      </c>
      <c r="E102" s="76" t="s">
        <v>63</v>
      </c>
      <c r="F102" s="51">
        <v>0</v>
      </c>
      <c r="G102" s="51">
        <v>6225881</v>
      </c>
      <c r="H102" s="79">
        <v>0</v>
      </c>
      <c r="I102" s="51">
        <v>6225881</v>
      </c>
    </row>
    <row r="103" spans="1:9" ht="13.5" customHeight="1">
      <c r="A103" s="75"/>
      <c r="B103" s="75"/>
      <c r="C103" s="75"/>
      <c r="D103" s="75"/>
      <c r="E103" s="76" t="s">
        <v>64</v>
      </c>
      <c r="F103" s="51">
        <v>0</v>
      </c>
      <c r="G103" s="51">
        <v>6225881</v>
      </c>
      <c r="H103" s="79">
        <v>0</v>
      </c>
      <c r="I103" s="51">
        <v>6225881</v>
      </c>
    </row>
    <row r="104" spans="1:9" ht="13.5" customHeight="1">
      <c r="A104" s="75"/>
      <c r="B104" s="75"/>
      <c r="C104" s="75"/>
      <c r="D104" s="78"/>
      <c r="E104" s="76" t="s">
        <v>65</v>
      </c>
      <c r="F104" s="51">
        <v>0</v>
      </c>
      <c r="G104" s="51">
        <v>0</v>
      </c>
      <c r="H104" s="79">
        <v>0</v>
      </c>
      <c r="I104" s="51">
        <v>0</v>
      </c>
    </row>
    <row r="105" spans="1:9" ht="13.5" customHeight="1">
      <c r="A105" s="80"/>
      <c r="B105" s="80"/>
      <c r="C105" s="80" t="s">
        <v>80</v>
      </c>
      <c r="D105" s="81"/>
      <c r="E105" s="82" t="s">
        <v>63</v>
      </c>
      <c r="F105" s="56">
        <v>0</v>
      </c>
      <c r="G105" s="56">
        <v>6225881</v>
      </c>
      <c r="H105" s="85">
        <v>0</v>
      </c>
      <c r="I105" s="56">
        <v>6225881</v>
      </c>
    </row>
    <row r="106" spans="1:9" ht="13.5" customHeight="1">
      <c r="A106" s="80"/>
      <c r="B106" s="80"/>
      <c r="C106" s="80"/>
      <c r="D106" s="80"/>
      <c r="E106" s="82" t="s">
        <v>64</v>
      </c>
      <c r="F106" s="56">
        <v>0</v>
      </c>
      <c r="G106" s="56">
        <v>6225881</v>
      </c>
      <c r="H106" s="85">
        <v>0</v>
      </c>
      <c r="I106" s="56">
        <v>6225881</v>
      </c>
    </row>
    <row r="107" spans="1:9" ht="13.5" customHeight="1">
      <c r="A107" s="80"/>
      <c r="B107" s="80"/>
      <c r="C107" s="84"/>
      <c r="D107" s="84"/>
      <c r="E107" s="82" t="s">
        <v>65</v>
      </c>
      <c r="F107" s="56">
        <v>0</v>
      </c>
      <c r="G107" s="56">
        <v>0</v>
      </c>
      <c r="H107" s="85">
        <v>0</v>
      </c>
      <c r="I107" s="56">
        <v>0</v>
      </c>
    </row>
    <row r="108" spans="1:9" ht="13.5" customHeight="1">
      <c r="A108" s="75"/>
      <c r="B108" s="75" t="s">
        <v>81</v>
      </c>
      <c r="C108" s="72"/>
      <c r="D108" s="72"/>
      <c r="E108" s="76" t="s">
        <v>63</v>
      </c>
      <c r="F108" s="51">
        <v>0</v>
      </c>
      <c r="G108" s="51">
        <v>6225881</v>
      </c>
      <c r="H108" s="79">
        <v>0</v>
      </c>
      <c r="I108" s="51">
        <v>6225881</v>
      </c>
    </row>
    <row r="109" spans="1:9" ht="13.5" customHeight="1">
      <c r="A109" s="75"/>
      <c r="B109" s="75"/>
      <c r="C109" s="75"/>
      <c r="D109" s="75"/>
      <c r="E109" s="76" t="s">
        <v>64</v>
      </c>
      <c r="F109" s="51">
        <v>0</v>
      </c>
      <c r="G109" s="51">
        <v>6225881</v>
      </c>
      <c r="H109" s="79">
        <v>0</v>
      </c>
      <c r="I109" s="51">
        <v>6225881</v>
      </c>
    </row>
    <row r="110" spans="1:9" ht="13.5" customHeight="1">
      <c r="A110" s="75"/>
      <c r="B110" s="78"/>
      <c r="C110" s="78"/>
      <c r="D110" s="78"/>
      <c r="E110" s="76" t="s">
        <v>65</v>
      </c>
      <c r="F110" s="51">
        <v>0</v>
      </c>
      <c r="G110" s="51">
        <v>0</v>
      </c>
      <c r="H110" s="79">
        <v>0</v>
      </c>
      <c r="I110" s="51">
        <v>0</v>
      </c>
    </row>
    <row r="111" spans="1:9" ht="13.5" customHeight="1">
      <c r="A111" s="80" t="s">
        <v>43</v>
      </c>
      <c r="B111" s="81"/>
      <c r="C111" s="81"/>
      <c r="D111" s="81"/>
      <c r="E111" s="82" t="s">
        <v>63</v>
      </c>
      <c r="F111" s="56">
        <v>0</v>
      </c>
      <c r="G111" s="56">
        <v>6225881</v>
      </c>
      <c r="H111" s="85">
        <v>0</v>
      </c>
      <c r="I111" s="56">
        <v>6225881</v>
      </c>
    </row>
    <row r="112" spans="1:9" ht="13.5" customHeight="1">
      <c r="A112" s="80"/>
      <c r="B112" s="80"/>
      <c r="C112" s="80"/>
      <c r="D112" s="80"/>
      <c r="E112" s="82" t="s">
        <v>64</v>
      </c>
      <c r="F112" s="56">
        <v>0</v>
      </c>
      <c r="G112" s="56">
        <v>6225881</v>
      </c>
      <c r="H112" s="85">
        <v>0</v>
      </c>
      <c r="I112" s="56">
        <v>6225881</v>
      </c>
    </row>
    <row r="113" spans="1:9" ht="13.5" customHeight="1">
      <c r="A113" s="84"/>
      <c r="B113" s="84"/>
      <c r="C113" s="84"/>
      <c r="D113" s="84"/>
      <c r="E113" s="82" t="s">
        <v>65</v>
      </c>
      <c r="F113" s="56">
        <v>0</v>
      </c>
      <c r="G113" s="56">
        <v>0</v>
      </c>
      <c r="H113" s="85">
        <v>0</v>
      </c>
      <c r="I113" s="56">
        <v>0</v>
      </c>
    </row>
    <row r="114" spans="1:9" ht="13.5" customHeight="1">
      <c r="A114" s="72"/>
      <c r="B114" s="72"/>
      <c r="C114" s="72"/>
      <c r="D114" s="72" t="s">
        <v>82</v>
      </c>
      <c r="E114" s="76" t="s">
        <v>63</v>
      </c>
      <c r="F114" s="51">
        <v>0</v>
      </c>
      <c r="G114" s="51">
        <v>0</v>
      </c>
      <c r="H114" s="77">
        <v>3000000</v>
      </c>
      <c r="I114" s="51">
        <v>3000000</v>
      </c>
    </row>
    <row r="115" spans="1:9" ht="13.5" customHeight="1">
      <c r="A115" s="75"/>
      <c r="B115" s="75"/>
      <c r="C115" s="75"/>
      <c r="D115" s="75"/>
      <c r="E115" s="76" t="s">
        <v>64</v>
      </c>
      <c r="F115" s="51">
        <v>0</v>
      </c>
      <c r="G115" s="51">
        <v>0</v>
      </c>
      <c r="H115" s="77">
        <v>3000000</v>
      </c>
      <c r="I115" s="51">
        <v>3000000</v>
      </c>
    </row>
    <row r="116" spans="1:9" ht="13.5" customHeight="1">
      <c r="A116" s="75"/>
      <c r="B116" s="75"/>
      <c r="C116" s="75"/>
      <c r="D116" s="78"/>
      <c r="E116" s="76" t="s">
        <v>65</v>
      </c>
      <c r="F116" s="51">
        <v>0</v>
      </c>
      <c r="G116" s="51">
        <v>0</v>
      </c>
      <c r="H116" s="79">
        <v>0</v>
      </c>
      <c r="I116" s="51">
        <v>0</v>
      </c>
    </row>
    <row r="117" spans="1:9" ht="13.5" customHeight="1">
      <c r="A117" s="80"/>
      <c r="B117" s="80"/>
      <c r="C117" s="80"/>
      <c r="D117" s="81" t="s">
        <v>83</v>
      </c>
      <c r="E117" s="82" t="s">
        <v>63</v>
      </c>
      <c r="F117" s="56">
        <v>0</v>
      </c>
      <c r="G117" s="56">
        <v>0</v>
      </c>
      <c r="H117" s="83">
        <v>3000000</v>
      </c>
      <c r="I117" s="56">
        <v>3000000</v>
      </c>
    </row>
    <row r="118" spans="1:9" ht="13.5" customHeight="1">
      <c r="A118" s="80"/>
      <c r="B118" s="80"/>
      <c r="C118" s="80"/>
      <c r="D118" s="80"/>
      <c r="E118" s="82" t="s">
        <v>64</v>
      </c>
      <c r="F118" s="56">
        <v>0</v>
      </c>
      <c r="G118" s="56">
        <v>0</v>
      </c>
      <c r="H118" s="83">
        <v>3000000</v>
      </c>
      <c r="I118" s="56">
        <v>3000000</v>
      </c>
    </row>
    <row r="119" spans="1:9" ht="13.5" customHeight="1">
      <c r="A119" s="80"/>
      <c r="B119" s="80"/>
      <c r="C119" s="80"/>
      <c r="D119" s="84"/>
      <c r="E119" s="82" t="s">
        <v>65</v>
      </c>
      <c r="F119" s="56">
        <v>0</v>
      </c>
      <c r="G119" s="56">
        <v>0</v>
      </c>
      <c r="H119" s="85">
        <v>0</v>
      </c>
      <c r="I119" s="56">
        <v>0</v>
      </c>
    </row>
    <row r="120" spans="1:9" ht="13.5" customHeight="1">
      <c r="A120" s="75"/>
      <c r="B120" s="75"/>
      <c r="C120" s="75"/>
      <c r="D120" s="72" t="s">
        <v>84</v>
      </c>
      <c r="E120" s="76" t="s">
        <v>63</v>
      </c>
      <c r="F120" s="51">
        <v>0</v>
      </c>
      <c r="G120" s="51">
        <v>0</v>
      </c>
      <c r="H120" s="77">
        <v>10000000</v>
      </c>
      <c r="I120" s="51">
        <v>10000000</v>
      </c>
    </row>
    <row r="121" spans="1:9" ht="13.5" customHeight="1">
      <c r="A121" s="75"/>
      <c r="B121" s="75"/>
      <c r="C121" s="75"/>
      <c r="D121" s="75"/>
      <c r="E121" s="76" t="s">
        <v>64</v>
      </c>
      <c r="F121" s="51">
        <v>0</v>
      </c>
      <c r="G121" s="51">
        <v>0</v>
      </c>
      <c r="H121" s="77">
        <v>10000000</v>
      </c>
      <c r="I121" s="51">
        <v>10000000</v>
      </c>
    </row>
    <row r="122" spans="1:9" ht="13.5" customHeight="1">
      <c r="A122" s="75"/>
      <c r="B122" s="75"/>
      <c r="C122" s="75"/>
      <c r="D122" s="78"/>
      <c r="E122" s="76" t="s">
        <v>65</v>
      </c>
      <c r="F122" s="51">
        <v>0</v>
      </c>
      <c r="G122" s="51">
        <v>0</v>
      </c>
      <c r="H122" s="79">
        <v>0</v>
      </c>
      <c r="I122" s="51">
        <v>0</v>
      </c>
    </row>
    <row r="123" spans="1:9" ht="13.5" customHeight="1">
      <c r="A123" s="80"/>
      <c r="B123" s="80"/>
      <c r="C123" s="80" t="s">
        <v>85</v>
      </c>
      <c r="D123" s="81"/>
      <c r="E123" s="82" t="s">
        <v>63</v>
      </c>
      <c r="F123" s="56">
        <v>0</v>
      </c>
      <c r="G123" s="56">
        <v>0</v>
      </c>
      <c r="H123" s="83">
        <v>16000000</v>
      </c>
      <c r="I123" s="56">
        <v>16000000</v>
      </c>
    </row>
    <row r="124" spans="1:9" ht="13.5" customHeight="1">
      <c r="A124" s="80"/>
      <c r="B124" s="80"/>
      <c r="C124" s="80"/>
      <c r="D124" s="80"/>
      <c r="E124" s="82" t="s">
        <v>64</v>
      </c>
      <c r="F124" s="56">
        <v>0</v>
      </c>
      <c r="G124" s="56">
        <v>0</v>
      </c>
      <c r="H124" s="83">
        <v>16000000</v>
      </c>
      <c r="I124" s="56">
        <v>16000000</v>
      </c>
    </row>
    <row r="125" spans="1:9" ht="13.5" customHeight="1">
      <c r="A125" s="80"/>
      <c r="B125" s="80"/>
      <c r="C125" s="84"/>
      <c r="D125" s="84"/>
      <c r="E125" s="82" t="s">
        <v>65</v>
      </c>
      <c r="F125" s="56">
        <v>0</v>
      </c>
      <c r="G125" s="56">
        <v>0</v>
      </c>
      <c r="H125" s="85">
        <v>0</v>
      </c>
      <c r="I125" s="56">
        <v>0</v>
      </c>
    </row>
    <row r="126" spans="1:9" ht="13.5" customHeight="1">
      <c r="A126" s="75"/>
      <c r="B126" s="75" t="s">
        <v>45</v>
      </c>
      <c r="C126" s="72"/>
      <c r="D126" s="72"/>
      <c r="E126" s="76" t="s">
        <v>63</v>
      </c>
      <c r="F126" s="51">
        <v>0</v>
      </c>
      <c r="G126" s="51">
        <v>0</v>
      </c>
      <c r="H126" s="77">
        <v>16000000</v>
      </c>
      <c r="I126" s="51">
        <v>16000000</v>
      </c>
    </row>
    <row r="127" spans="1:9" ht="13.5" customHeight="1">
      <c r="A127" s="75"/>
      <c r="B127" s="75"/>
      <c r="C127" s="75"/>
      <c r="D127" s="75"/>
      <c r="E127" s="76" t="s">
        <v>64</v>
      </c>
      <c r="F127" s="51">
        <v>0</v>
      </c>
      <c r="G127" s="51">
        <v>0</v>
      </c>
      <c r="H127" s="77">
        <v>16000000</v>
      </c>
      <c r="I127" s="51">
        <v>16000000</v>
      </c>
    </row>
    <row r="128" spans="1:9" ht="13.5" customHeight="1">
      <c r="A128" s="75"/>
      <c r="B128" s="78"/>
      <c r="C128" s="78"/>
      <c r="D128" s="78"/>
      <c r="E128" s="76" t="s">
        <v>65</v>
      </c>
      <c r="F128" s="51">
        <v>0</v>
      </c>
      <c r="G128" s="51">
        <v>0</v>
      </c>
      <c r="H128" s="79">
        <v>0</v>
      </c>
      <c r="I128" s="51">
        <v>0</v>
      </c>
    </row>
    <row r="129" spans="1:9" ht="13.5" customHeight="1">
      <c r="A129" s="80" t="s">
        <v>45</v>
      </c>
      <c r="B129" s="81"/>
      <c r="C129" s="81"/>
      <c r="D129" s="81"/>
      <c r="E129" s="82" t="s">
        <v>63</v>
      </c>
      <c r="F129" s="56">
        <v>0</v>
      </c>
      <c r="G129" s="56">
        <v>0</v>
      </c>
      <c r="H129" s="83">
        <v>16000000</v>
      </c>
      <c r="I129" s="56">
        <v>16000000</v>
      </c>
    </row>
    <row r="130" spans="1:9" ht="13.5" customHeight="1">
      <c r="A130" s="80"/>
      <c r="B130" s="80"/>
      <c r="C130" s="80"/>
      <c r="D130" s="80"/>
      <c r="E130" s="82" t="s">
        <v>64</v>
      </c>
      <c r="F130" s="56">
        <v>0</v>
      </c>
      <c r="G130" s="56">
        <v>0</v>
      </c>
      <c r="H130" s="83">
        <v>16000000</v>
      </c>
      <c r="I130" s="56">
        <v>16000000</v>
      </c>
    </row>
    <row r="131" spans="1:9" ht="13.5" customHeight="1">
      <c r="A131" s="84"/>
      <c r="B131" s="84"/>
      <c r="C131" s="84"/>
      <c r="D131" s="84"/>
      <c r="E131" s="82" t="s">
        <v>65</v>
      </c>
      <c r="F131" s="56">
        <v>0</v>
      </c>
      <c r="G131" s="56">
        <v>0</v>
      </c>
      <c r="H131" s="85">
        <v>0</v>
      </c>
      <c r="I131" s="56">
        <v>0</v>
      </c>
    </row>
    <row r="132" spans="1:9" ht="13.5" customHeight="1">
      <c r="A132" s="72"/>
      <c r="B132" s="72"/>
      <c r="C132" s="72"/>
      <c r="D132" s="72" t="s">
        <v>46</v>
      </c>
      <c r="E132" s="76" t="s">
        <v>63</v>
      </c>
      <c r="F132" s="51">
        <v>0</v>
      </c>
      <c r="G132" s="51">
        <v>380000000</v>
      </c>
      <c r="H132" s="79">
        <v>0</v>
      </c>
      <c r="I132" s="51">
        <v>380000000</v>
      </c>
    </row>
    <row r="133" spans="1:9" ht="13.5" customHeight="1">
      <c r="A133" s="75"/>
      <c r="B133" s="75"/>
      <c r="C133" s="75"/>
      <c r="D133" s="75"/>
      <c r="E133" s="76" t="s">
        <v>64</v>
      </c>
      <c r="F133" s="51">
        <v>0</v>
      </c>
      <c r="G133" s="51">
        <v>10000000</v>
      </c>
      <c r="H133" s="79">
        <v>0</v>
      </c>
      <c r="I133" s="51">
        <v>10000000</v>
      </c>
    </row>
    <row r="134" spans="1:9" ht="13.5" customHeight="1">
      <c r="A134" s="75"/>
      <c r="B134" s="75"/>
      <c r="C134" s="75"/>
      <c r="D134" s="78"/>
      <c r="E134" s="76" t="s">
        <v>65</v>
      </c>
      <c r="F134" s="51">
        <v>0</v>
      </c>
      <c r="G134" s="51">
        <v>370000000</v>
      </c>
      <c r="H134" s="79">
        <v>0</v>
      </c>
      <c r="I134" s="51">
        <v>370000000</v>
      </c>
    </row>
    <row r="135" spans="1:9" ht="13.5" customHeight="1">
      <c r="A135" s="80"/>
      <c r="B135" s="80"/>
      <c r="C135" s="80" t="s">
        <v>46</v>
      </c>
      <c r="D135" s="81"/>
      <c r="E135" s="82" t="s">
        <v>63</v>
      </c>
      <c r="F135" s="56">
        <v>0</v>
      </c>
      <c r="G135" s="56">
        <v>380000000</v>
      </c>
      <c r="H135" s="85">
        <v>0</v>
      </c>
      <c r="I135" s="56">
        <v>380000000</v>
      </c>
    </row>
    <row r="136" spans="1:9" ht="13.5" customHeight="1">
      <c r="A136" s="80"/>
      <c r="B136" s="80"/>
      <c r="C136" s="80"/>
      <c r="D136" s="80"/>
      <c r="E136" s="82" t="s">
        <v>64</v>
      </c>
      <c r="F136" s="56">
        <v>0</v>
      </c>
      <c r="G136" s="56">
        <v>10000000</v>
      </c>
      <c r="H136" s="85">
        <v>0</v>
      </c>
      <c r="I136" s="56">
        <v>10000000</v>
      </c>
    </row>
    <row r="137" spans="1:9" ht="13.5" customHeight="1">
      <c r="A137" s="80"/>
      <c r="B137" s="80"/>
      <c r="C137" s="84"/>
      <c r="D137" s="84"/>
      <c r="E137" s="82" t="s">
        <v>65</v>
      </c>
      <c r="F137" s="56">
        <v>0</v>
      </c>
      <c r="G137" s="56">
        <v>370000000</v>
      </c>
      <c r="H137" s="85">
        <v>0</v>
      </c>
      <c r="I137" s="56">
        <v>370000000</v>
      </c>
    </row>
    <row r="138" spans="1:9" ht="13.5" customHeight="1">
      <c r="A138" s="75"/>
      <c r="B138" s="75"/>
      <c r="C138" s="72"/>
      <c r="D138" s="72" t="s">
        <v>86</v>
      </c>
      <c r="E138" s="76" t="s">
        <v>63</v>
      </c>
      <c r="F138" s="51">
        <v>0</v>
      </c>
      <c r="G138" s="51">
        <v>0</v>
      </c>
      <c r="H138" s="77">
        <v>22200000</v>
      </c>
      <c r="I138" s="51">
        <v>22200000</v>
      </c>
    </row>
    <row r="139" spans="1:9" ht="13.5" customHeight="1">
      <c r="A139" s="75"/>
      <c r="B139" s="75"/>
      <c r="C139" s="75"/>
      <c r="D139" s="75"/>
      <c r="E139" s="76" t="s">
        <v>64</v>
      </c>
      <c r="F139" s="51">
        <v>0</v>
      </c>
      <c r="G139" s="51">
        <v>0</v>
      </c>
      <c r="H139" s="77">
        <v>22200000</v>
      </c>
      <c r="I139" s="51">
        <v>22200000</v>
      </c>
    </row>
    <row r="140" spans="1:9" ht="13.5" customHeight="1">
      <c r="A140" s="75"/>
      <c r="B140" s="75"/>
      <c r="C140" s="75"/>
      <c r="D140" s="78"/>
      <c r="E140" s="76" t="s">
        <v>65</v>
      </c>
      <c r="F140" s="51">
        <v>0</v>
      </c>
      <c r="G140" s="51">
        <v>0</v>
      </c>
      <c r="H140" s="79">
        <v>0</v>
      </c>
      <c r="I140" s="51">
        <v>0</v>
      </c>
    </row>
    <row r="141" spans="1:9" ht="13.5" customHeight="1">
      <c r="A141" s="80"/>
      <c r="B141" s="80"/>
      <c r="C141" s="80" t="s">
        <v>86</v>
      </c>
      <c r="D141" s="81"/>
      <c r="E141" s="82" t="s">
        <v>63</v>
      </c>
      <c r="F141" s="56">
        <v>0</v>
      </c>
      <c r="G141" s="56">
        <v>0</v>
      </c>
      <c r="H141" s="83">
        <v>22200000</v>
      </c>
      <c r="I141" s="56">
        <v>22200000</v>
      </c>
    </row>
    <row r="142" spans="1:9" ht="13.5" customHeight="1">
      <c r="A142" s="80"/>
      <c r="B142" s="80"/>
      <c r="C142" s="80"/>
      <c r="D142" s="80"/>
      <c r="E142" s="82" t="s">
        <v>64</v>
      </c>
      <c r="F142" s="56">
        <v>0</v>
      </c>
      <c r="G142" s="56">
        <v>0</v>
      </c>
      <c r="H142" s="83">
        <v>22200000</v>
      </c>
      <c r="I142" s="56">
        <v>22200000</v>
      </c>
    </row>
    <row r="143" spans="1:9" ht="13.5" customHeight="1">
      <c r="A143" s="80"/>
      <c r="B143" s="80"/>
      <c r="C143" s="84"/>
      <c r="D143" s="84"/>
      <c r="E143" s="82" t="s">
        <v>65</v>
      </c>
      <c r="F143" s="56">
        <v>0</v>
      </c>
      <c r="G143" s="56">
        <v>0</v>
      </c>
      <c r="H143" s="85">
        <v>0</v>
      </c>
      <c r="I143" s="56">
        <v>0</v>
      </c>
    </row>
    <row r="144" spans="1:9" ht="13.5" customHeight="1">
      <c r="A144" s="75"/>
      <c r="B144" s="75" t="s">
        <v>48</v>
      </c>
      <c r="C144" s="72"/>
      <c r="D144" s="72"/>
      <c r="E144" s="76" t="s">
        <v>63</v>
      </c>
      <c r="F144" s="51">
        <v>0</v>
      </c>
      <c r="G144" s="51">
        <v>380000000</v>
      </c>
      <c r="H144" s="77">
        <v>22200000</v>
      </c>
      <c r="I144" s="51">
        <v>402200000</v>
      </c>
    </row>
    <row r="145" spans="1:9" ht="13.5" customHeight="1">
      <c r="A145" s="75"/>
      <c r="B145" s="75"/>
      <c r="C145" s="75"/>
      <c r="D145" s="75"/>
      <c r="E145" s="76" t="s">
        <v>64</v>
      </c>
      <c r="F145" s="51">
        <v>0</v>
      </c>
      <c r="G145" s="51">
        <v>10000000</v>
      </c>
      <c r="H145" s="77">
        <v>22200000</v>
      </c>
      <c r="I145" s="51">
        <v>32200000</v>
      </c>
    </row>
    <row r="146" spans="1:9" ht="13.5" customHeight="1">
      <c r="A146" s="75"/>
      <c r="B146" s="78"/>
      <c r="C146" s="78"/>
      <c r="D146" s="78"/>
      <c r="E146" s="76" t="s">
        <v>65</v>
      </c>
      <c r="F146" s="51">
        <v>0</v>
      </c>
      <c r="G146" s="51">
        <v>370000000</v>
      </c>
      <c r="H146" s="79">
        <v>0</v>
      </c>
      <c r="I146" s="51">
        <v>370000000</v>
      </c>
    </row>
    <row r="147" spans="1:9" ht="13.5" customHeight="1">
      <c r="A147" s="80" t="s">
        <v>49</v>
      </c>
      <c r="B147" s="81"/>
      <c r="C147" s="81"/>
      <c r="D147" s="81"/>
      <c r="E147" s="82" t="s">
        <v>63</v>
      </c>
      <c r="F147" s="56">
        <v>0</v>
      </c>
      <c r="G147" s="56">
        <v>380000000</v>
      </c>
      <c r="H147" s="83">
        <v>22200000</v>
      </c>
      <c r="I147" s="56">
        <v>402200000</v>
      </c>
    </row>
    <row r="148" spans="1:9" ht="13.5" customHeight="1">
      <c r="A148" s="80"/>
      <c r="B148" s="80"/>
      <c r="C148" s="80"/>
      <c r="D148" s="80"/>
      <c r="E148" s="82" t="s">
        <v>64</v>
      </c>
      <c r="F148" s="56">
        <v>0</v>
      </c>
      <c r="G148" s="56">
        <v>10000000</v>
      </c>
      <c r="H148" s="83">
        <v>22200000</v>
      </c>
      <c r="I148" s="56">
        <v>32200000</v>
      </c>
    </row>
    <row r="149" spans="1:9" ht="13.5" customHeight="1">
      <c r="A149" s="84"/>
      <c r="B149" s="84"/>
      <c r="C149" s="84"/>
      <c r="D149" s="84"/>
      <c r="E149" s="82" t="s">
        <v>65</v>
      </c>
      <c r="F149" s="56">
        <v>0</v>
      </c>
      <c r="G149" s="56">
        <v>370000000</v>
      </c>
      <c r="H149" s="85">
        <v>0</v>
      </c>
      <c r="I149" s="56">
        <v>370000000</v>
      </c>
    </row>
    <row r="150" spans="1:9" ht="13.5" customHeight="1">
      <c r="A150" s="72"/>
      <c r="B150" s="72"/>
      <c r="C150" s="72"/>
      <c r="D150" s="72" t="s">
        <v>50</v>
      </c>
      <c r="E150" s="76" t="s">
        <v>63</v>
      </c>
      <c r="F150" s="51">
        <v>0</v>
      </c>
      <c r="G150" s="51">
        <v>1182926</v>
      </c>
      <c r="H150" s="77">
        <v>399383</v>
      </c>
      <c r="I150" s="51">
        <v>1582309</v>
      </c>
    </row>
    <row r="151" spans="1:9" ht="13.5" customHeight="1">
      <c r="A151" s="75"/>
      <c r="B151" s="75"/>
      <c r="C151" s="75"/>
      <c r="D151" s="75"/>
      <c r="E151" s="76" t="s">
        <v>64</v>
      </c>
      <c r="F151" s="51">
        <v>0</v>
      </c>
      <c r="G151" s="51">
        <v>0</v>
      </c>
      <c r="H151" s="79">
        <v>0</v>
      </c>
      <c r="I151" s="51">
        <v>0</v>
      </c>
    </row>
    <row r="152" spans="1:9" ht="13.5" customHeight="1">
      <c r="A152" s="75"/>
      <c r="B152" s="75"/>
      <c r="C152" s="75"/>
      <c r="D152" s="78"/>
      <c r="E152" s="76" t="s">
        <v>65</v>
      </c>
      <c r="F152" s="51">
        <v>0</v>
      </c>
      <c r="G152" s="51">
        <v>1182926</v>
      </c>
      <c r="H152" s="77">
        <v>399383</v>
      </c>
      <c r="I152" s="51">
        <v>1582309</v>
      </c>
    </row>
    <row r="153" spans="1:9" ht="13.5" customHeight="1">
      <c r="A153" s="80"/>
      <c r="B153" s="80"/>
      <c r="C153" s="80" t="s">
        <v>50</v>
      </c>
      <c r="D153" s="81"/>
      <c r="E153" s="82" t="s">
        <v>63</v>
      </c>
      <c r="F153" s="56">
        <v>0</v>
      </c>
      <c r="G153" s="56">
        <v>1182926</v>
      </c>
      <c r="H153" s="83">
        <v>399383</v>
      </c>
      <c r="I153" s="56">
        <v>1582309</v>
      </c>
    </row>
    <row r="154" spans="1:9" ht="13.5" customHeight="1">
      <c r="A154" s="80"/>
      <c r="B154" s="80"/>
      <c r="C154" s="80"/>
      <c r="D154" s="80"/>
      <c r="E154" s="82" t="s">
        <v>64</v>
      </c>
      <c r="F154" s="56">
        <v>0</v>
      </c>
      <c r="G154" s="56">
        <v>0</v>
      </c>
      <c r="H154" s="85">
        <v>0</v>
      </c>
      <c r="I154" s="56">
        <v>0</v>
      </c>
    </row>
    <row r="155" spans="1:9" ht="13.5" customHeight="1">
      <c r="A155" s="80"/>
      <c r="B155" s="80"/>
      <c r="C155" s="84"/>
      <c r="D155" s="84"/>
      <c r="E155" s="82" t="s">
        <v>65</v>
      </c>
      <c r="F155" s="56">
        <v>0</v>
      </c>
      <c r="G155" s="56">
        <v>1182926</v>
      </c>
      <c r="H155" s="83">
        <v>399383</v>
      </c>
      <c r="I155" s="56">
        <v>1582309</v>
      </c>
    </row>
    <row r="156" spans="1:9" ht="13.5" customHeight="1">
      <c r="A156" s="75"/>
      <c r="B156" s="75" t="s">
        <v>50</v>
      </c>
      <c r="C156" s="72"/>
      <c r="D156" s="72"/>
      <c r="E156" s="76" t="s">
        <v>63</v>
      </c>
      <c r="F156" s="51">
        <v>0</v>
      </c>
      <c r="G156" s="51">
        <v>1182926</v>
      </c>
      <c r="H156" s="77">
        <v>399383</v>
      </c>
      <c r="I156" s="51">
        <v>1582309</v>
      </c>
    </row>
    <row r="157" spans="1:9" ht="13.5" customHeight="1">
      <c r="A157" s="75"/>
      <c r="B157" s="75"/>
      <c r="C157" s="75"/>
      <c r="D157" s="75"/>
      <c r="E157" s="76" t="s">
        <v>64</v>
      </c>
      <c r="F157" s="51">
        <v>0</v>
      </c>
      <c r="G157" s="51">
        <v>0</v>
      </c>
      <c r="H157" s="79">
        <v>0</v>
      </c>
      <c r="I157" s="51">
        <v>0</v>
      </c>
    </row>
    <row r="158" spans="1:9" ht="13.5" customHeight="1">
      <c r="A158" s="75"/>
      <c r="B158" s="78"/>
      <c r="C158" s="78"/>
      <c r="D158" s="78"/>
      <c r="E158" s="76" t="s">
        <v>65</v>
      </c>
      <c r="F158" s="51">
        <v>0</v>
      </c>
      <c r="G158" s="51">
        <v>1182926</v>
      </c>
      <c r="H158" s="77">
        <v>399383</v>
      </c>
      <c r="I158" s="51">
        <v>1582309</v>
      </c>
    </row>
    <row r="159" spans="1:9" ht="13.5" customHeight="1">
      <c r="A159" s="80" t="s">
        <v>50</v>
      </c>
      <c r="B159" s="81"/>
      <c r="C159" s="81"/>
      <c r="D159" s="81"/>
      <c r="E159" s="82" t="s">
        <v>63</v>
      </c>
      <c r="F159" s="56">
        <v>0</v>
      </c>
      <c r="G159" s="56">
        <v>1182926</v>
      </c>
      <c r="H159" s="83">
        <v>399383</v>
      </c>
      <c r="I159" s="56">
        <v>1582309</v>
      </c>
    </row>
    <row r="160" spans="1:9" ht="13.5" customHeight="1">
      <c r="A160" s="80"/>
      <c r="B160" s="80"/>
      <c r="C160" s="80"/>
      <c r="D160" s="80"/>
      <c r="E160" s="82" t="s">
        <v>64</v>
      </c>
      <c r="F160" s="56">
        <v>0</v>
      </c>
      <c r="G160" s="56">
        <v>0</v>
      </c>
      <c r="H160" s="85">
        <v>0</v>
      </c>
      <c r="I160" s="56">
        <v>0</v>
      </c>
    </row>
    <row r="161" spans="1:9" ht="13.5" customHeight="1">
      <c r="A161" s="84"/>
      <c r="B161" s="84"/>
      <c r="C161" s="84"/>
      <c r="D161" s="84"/>
      <c r="E161" s="82" t="s">
        <v>65</v>
      </c>
      <c r="F161" s="56">
        <v>0</v>
      </c>
      <c r="G161" s="56">
        <v>1182926</v>
      </c>
      <c r="H161" s="83">
        <v>399383</v>
      </c>
      <c r="I161" s="56">
        <v>1582309</v>
      </c>
    </row>
    <row r="162" spans="1:9" ht="13.5" customHeight="1">
      <c r="A162" s="72"/>
      <c r="B162" s="72"/>
      <c r="C162" s="72"/>
      <c r="D162" s="72" t="s">
        <v>51</v>
      </c>
      <c r="E162" s="76" t="s">
        <v>63</v>
      </c>
      <c r="F162" s="51">
        <v>0</v>
      </c>
      <c r="G162" s="51">
        <v>0</v>
      </c>
      <c r="H162" s="77">
        <v>10000000</v>
      </c>
      <c r="I162" s="51">
        <v>10000000</v>
      </c>
    </row>
    <row r="163" spans="1:9" ht="13.5" customHeight="1">
      <c r="A163" s="75"/>
      <c r="B163" s="75"/>
      <c r="C163" s="75"/>
      <c r="D163" s="75"/>
      <c r="E163" s="76" t="s">
        <v>64</v>
      </c>
      <c r="F163" s="51">
        <v>0</v>
      </c>
      <c r="G163" s="51">
        <v>0</v>
      </c>
      <c r="H163" s="79">
        <v>0</v>
      </c>
      <c r="I163" s="51">
        <v>0</v>
      </c>
    </row>
    <row r="164" spans="1:9" ht="13.5" customHeight="1">
      <c r="A164" s="75"/>
      <c r="B164" s="75"/>
      <c r="C164" s="75"/>
      <c r="D164" s="78"/>
      <c r="E164" s="76" t="s">
        <v>65</v>
      </c>
      <c r="F164" s="51">
        <v>0</v>
      </c>
      <c r="G164" s="51">
        <v>0</v>
      </c>
      <c r="H164" s="77">
        <v>10000000</v>
      </c>
      <c r="I164" s="51">
        <v>10000000</v>
      </c>
    </row>
    <row r="165" spans="1:9" ht="13.5" customHeight="1">
      <c r="A165" s="80"/>
      <c r="B165" s="80"/>
      <c r="C165" s="80" t="s">
        <v>51</v>
      </c>
      <c r="D165" s="81"/>
      <c r="E165" s="82" t="s">
        <v>63</v>
      </c>
      <c r="F165" s="56">
        <v>0</v>
      </c>
      <c r="G165" s="56">
        <v>0</v>
      </c>
      <c r="H165" s="83">
        <v>10000000</v>
      </c>
      <c r="I165" s="56">
        <v>10000000</v>
      </c>
    </row>
    <row r="166" spans="1:9" ht="13.5" customHeight="1">
      <c r="A166" s="80"/>
      <c r="B166" s="80"/>
      <c r="C166" s="80"/>
      <c r="D166" s="80"/>
      <c r="E166" s="82" t="s">
        <v>64</v>
      </c>
      <c r="F166" s="56">
        <v>0</v>
      </c>
      <c r="G166" s="56">
        <v>0</v>
      </c>
      <c r="H166" s="85">
        <v>0</v>
      </c>
      <c r="I166" s="56">
        <v>0</v>
      </c>
    </row>
    <row r="167" spans="1:9" ht="13.5" customHeight="1">
      <c r="A167" s="80"/>
      <c r="B167" s="80"/>
      <c r="C167" s="84"/>
      <c r="D167" s="84"/>
      <c r="E167" s="82" t="s">
        <v>65</v>
      </c>
      <c r="F167" s="56">
        <v>0</v>
      </c>
      <c r="G167" s="56">
        <v>0</v>
      </c>
      <c r="H167" s="83">
        <v>10000000</v>
      </c>
      <c r="I167" s="56">
        <v>10000000</v>
      </c>
    </row>
    <row r="168" spans="1:9" ht="13.5" customHeight="1">
      <c r="A168" s="75"/>
      <c r="B168" s="75" t="s">
        <v>87</v>
      </c>
      <c r="C168" s="72"/>
      <c r="D168" s="72"/>
      <c r="E168" s="76" t="s">
        <v>63</v>
      </c>
      <c r="F168" s="51">
        <v>0</v>
      </c>
      <c r="G168" s="51">
        <v>0</v>
      </c>
      <c r="H168" s="77">
        <v>10000000</v>
      </c>
      <c r="I168" s="51">
        <v>10000000</v>
      </c>
    </row>
    <row r="169" spans="1:9" ht="13.5" customHeight="1">
      <c r="A169" s="75"/>
      <c r="B169" s="75"/>
      <c r="C169" s="75"/>
      <c r="D169" s="75"/>
      <c r="E169" s="76" t="s">
        <v>64</v>
      </c>
      <c r="F169" s="51">
        <v>0</v>
      </c>
      <c r="G169" s="51">
        <v>0</v>
      </c>
      <c r="H169" s="79">
        <v>0</v>
      </c>
      <c r="I169" s="51">
        <v>0</v>
      </c>
    </row>
    <row r="170" spans="1:9" ht="13.5" customHeight="1">
      <c r="A170" s="75"/>
      <c r="B170" s="78"/>
      <c r="C170" s="78"/>
      <c r="D170" s="78"/>
      <c r="E170" s="76" t="s">
        <v>65</v>
      </c>
      <c r="F170" s="51">
        <v>0</v>
      </c>
      <c r="G170" s="51">
        <v>0</v>
      </c>
      <c r="H170" s="77">
        <v>10000000</v>
      </c>
      <c r="I170" s="51">
        <v>10000000</v>
      </c>
    </row>
    <row r="171" spans="1:9" ht="13.5" customHeight="1">
      <c r="A171" s="80" t="s">
        <v>87</v>
      </c>
      <c r="B171" s="81"/>
      <c r="C171" s="81"/>
      <c r="D171" s="81"/>
      <c r="E171" s="82" t="s">
        <v>63</v>
      </c>
      <c r="F171" s="56">
        <v>0</v>
      </c>
      <c r="G171" s="56">
        <v>0</v>
      </c>
      <c r="H171" s="83">
        <v>10000000</v>
      </c>
      <c r="I171" s="56">
        <v>10000000</v>
      </c>
    </row>
    <row r="172" spans="1:9" ht="13.5" customHeight="1">
      <c r="A172" s="80"/>
      <c r="B172" s="80"/>
      <c r="C172" s="80"/>
      <c r="D172" s="80"/>
      <c r="E172" s="82" t="s">
        <v>64</v>
      </c>
      <c r="F172" s="56">
        <v>0</v>
      </c>
      <c r="G172" s="56">
        <v>0</v>
      </c>
      <c r="H172" s="85">
        <v>0</v>
      </c>
      <c r="I172" s="56">
        <v>0</v>
      </c>
    </row>
    <row r="173" spans="1:9" ht="13.5" customHeight="1">
      <c r="A173" s="84"/>
      <c r="B173" s="84"/>
      <c r="C173" s="84"/>
      <c r="D173" s="84"/>
      <c r="E173" s="82" t="s">
        <v>65</v>
      </c>
      <c r="F173" s="56">
        <v>0</v>
      </c>
      <c r="G173" s="56">
        <v>0</v>
      </c>
      <c r="H173" s="83">
        <v>10000000</v>
      </c>
      <c r="I173" s="56">
        <v>10000000</v>
      </c>
    </row>
    <row r="174" spans="1:9" ht="13.5" customHeight="1">
      <c r="A174" s="58" t="s">
        <v>67</v>
      </c>
      <c r="B174" s="59"/>
      <c r="C174" s="59"/>
      <c r="D174" s="60"/>
      <c r="E174" s="61" t="s">
        <v>63</v>
      </c>
      <c r="F174" s="62">
        <v>0</v>
      </c>
      <c r="G174" s="62">
        <v>1089748000</v>
      </c>
      <c r="H174" s="62">
        <v>161553000</v>
      </c>
      <c r="I174" s="62">
        <v>1251301000</v>
      </c>
    </row>
    <row r="175" spans="1:9" ht="13.5" customHeight="1">
      <c r="A175" s="63"/>
      <c r="B175" s="64"/>
      <c r="C175" s="64"/>
      <c r="D175" s="65"/>
      <c r="E175" s="66" t="s">
        <v>64</v>
      </c>
      <c r="F175" s="67">
        <v>0</v>
      </c>
      <c r="G175" s="67">
        <v>38565074</v>
      </c>
      <c r="H175" s="67">
        <v>120392347</v>
      </c>
      <c r="I175" s="67">
        <v>158957421</v>
      </c>
    </row>
    <row r="176" spans="1:9" ht="13.5" customHeight="1">
      <c r="A176" s="68"/>
      <c r="B176" s="69"/>
      <c r="C176" s="69"/>
      <c r="D176" s="70"/>
      <c r="E176" s="66" t="s">
        <v>65</v>
      </c>
      <c r="F176" s="67">
        <v>0</v>
      </c>
      <c r="G176" s="67">
        <v>1051182926</v>
      </c>
      <c r="H176" s="67">
        <v>41160653</v>
      </c>
      <c r="I176" s="67">
        <v>1092343579</v>
      </c>
    </row>
  </sheetData>
  <mergeCells count="233">
    <mergeCell ref="A174:D176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78:A80"/>
    <mergeCell ref="B78:B80"/>
    <mergeCell ref="C78:C80"/>
    <mergeCell ref="D78:D80"/>
    <mergeCell ref="A81:A83"/>
    <mergeCell ref="B81:B83"/>
    <mergeCell ref="C81:C83"/>
    <mergeCell ref="D81:D83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6:A8"/>
    <mergeCell ref="B6:B8"/>
    <mergeCell ref="C6:C8"/>
    <mergeCell ref="D6:D8"/>
    <mergeCell ref="A9:A11"/>
    <mergeCell ref="B9:B11"/>
    <mergeCell ref="C9:C11"/>
    <mergeCell ref="D9:D11"/>
    <mergeCell ref="A1:I1"/>
    <mergeCell ref="A3:H3"/>
    <mergeCell ref="A4:D4"/>
    <mergeCell ref="E4:E5"/>
    <mergeCell ref="F4:F5"/>
    <mergeCell ref="G4:G5"/>
    <mergeCell ref="H4:H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selection sqref="A1:L1"/>
    </sheetView>
  </sheetViews>
  <sheetFormatPr defaultRowHeight="16.5"/>
  <cols>
    <col min="3" max="3" width="15" customWidth="1"/>
    <col min="4" max="4" width="15.875" customWidth="1"/>
    <col min="5" max="5" width="16.375" customWidth="1"/>
    <col min="6" max="6" width="16.875" customWidth="1"/>
    <col min="7" max="7" width="9.625" customWidth="1"/>
    <col min="8" max="8" width="10.375" customWidth="1"/>
    <col min="9" max="9" width="16.125" customWidth="1"/>
    <col min="10" max="10" width="14.875" customWidth="1"/>
    <col min="11" max="11" width="14.625" customWidth="1"/>
    <col min="12" max="12" width="14.75" customWidth="1"/>
  </cols>
  <sheetData>
    <row r="1" spans="1:12" ht="35.25" customHeight="1">
      <c r="A1" s="86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8" t="s">
        <v>89</v>
      </c>
      <c r="B2" s="89"/>
      <c r="C2" s="89"/>
      <c r="D2" s="89"/>
      <c r="E2" s="89"/>
      <c r="F2" s="90"/>
      <c r="G2" s="88" t="s">
        <v>90</v>
      </c>
      <c r="H2" s="89"/>
      <c r="I2" s="89"/>
      <c r="J2" s="89"/>
      <c r="K2" s="89"/>
      <c r="L2" s="90"/>
    </row>
    <row r="3" spans="1:12" ht="16.5" customHeight="1">
      <c r="A3" s="91" t="s">
        <v>91</v>
      </c>
      <c r="B3" s="92"/>
      <c r="C3" s="93"/>
      <c r="D3" s="94" t="s">
        <v>92</v>
      </c>
      <c r="E3" s="94" t="s">
        <v>5</v>
      </c>
      <c r="F3" s="95" t="s">
        <v>6</v>
      </c>
      <c r="G3" s="96" t="s">
        <v>3</v>
      </c>
      <c r="H3" s="97"/>
      <c r="I3" s="97"/>
      <c r="J3" s="94" t="s">
        <v>93</v>
      </c>
      <c r="K3" s="94" t="s">
        <v>94</v>
      </c>
      <c r="L3" s="94" t="s">
        <v>95</v>
      </c>
    </row>
    <row r="4" spans="1:12" ht="16.5" customHeight="1">
      <c r="A4" s="98" t="s">
        <v>7</v>
      </c>
      <c r="B4" s="98" t="s">
        <v>8</v>
      </c>
      <c r="C4" s="98" t="s">
        <v>9</v>
      </c>
      <c r="D4" s="99"/>
      <c r="E4" s="99"/>
      <c r="F4" s="100"/>
      <c r="G4" s="101" t="s">
        <v>7</v>
      </c>
      <c r="H4" s="101" t="s">
        <v>8</v>
      </c>
      <c r="I4" s="101" t="s">
        <v>9</v>
      </c>
      <c r="J4" s="99"/>
      <c r="K4" s="99"/>
      <c r="L4" s="99"/>
    </row>
    <row r="5" spans="1:12">
      <c r="A5" s="102"/>
      <c r="B5" s="103"/>
      <c r="C5" s="103" t="s">
        <v>96</v>
      </c>
      <c r="D5" s="104">
        <v>16700000</v>
      </c>
      <c r="E5" s="105">
        <v>18000000</v>
      </c>
      <c r="F5" s="106">
        <f>E5-D5</f>
        <v>1300000</v>
      </c>
      <c r="G5" s="107"/>
      <c r="H5" s="107"/>
      <c r="I5" s="108" t="s">
        <v>71</v>
      </c>
      <c r="J5" s="109">
        <v>88443000</v>
      </c>
      <c r="K5" s="110">
        <v>88443000</v>
      </c>
      <c r="L5" s="109">
        <f>K5-J5</f>
        <v>0</v>
      </c>
    </row>
    <row r="6" spans="1:12">
      <c r="A6" s="111"/>
      <c r="B6" s="103" t="s">
        <v>97</v>
      </c>
      <c r="C6" s="112"/>
      <c r="D6" s="104">
        <v>16700000</v>
      </c>
      <c r="E6" s="105">
        <v>18000000</v>
      </c>
      <c r="F6" s="106">
        <f t="shared" ref="F6:F25" si="0">E6-D6</f>
        <v>1300000</v>
      </c>
      <c r="G6" s="113"/>
      <c r="H6" s="114"/>
      <c r="I6" s="115" t="s">
        <v>72</v>
      </c>
      <c r="J6" s="110">
        <v>20970920</v>
      </c>
      <c r="K6" s="110">
        <v>20970920</v>
      </c>
      <c r="L6" s="109">
        <f t="shared" ref="L6:L42" si="1">K6-J6</f>
        <v>0</v>
      </c>
    </row>
    <row r="7" spans="1:12">
      <c r="A7" s="103" t="s">
        <v>97</v>
      </c>
      <c r="B7" s="112"/>
      <c r="C7" s="112"/>
      <c r="D7" s="104">
        <v>16700000</v>
      </c>
      <c r="E7" s="105">
        <v>18000000</v>
      </c>
      <c r="F7" s="106">
        <f t="shared" si="0"/>
        <v>1300000</v>
      </c>
      <c r="G7" s="113"/>
      <c r="H7" s="114"/>
      <c r="I7" s="108" t="s">
        <v>98</v>
      </c>
      <c r="J7" s="110">
        <v>9118040</v>
      </c>
      <c r="K7" s="110">
        <v>9118040</v>
      </c>
      <c r="L7" s="109">
        <f t="shared" si="1"/>
        <v>0</v>
      </c>
    </row>
    <row r="8" spans="1:12">
      <c r="A8" s="116"/>
      <c r="B8" s="116"/>
      <c r="C8" s="117" t="s">
        <v>99</v>
      </c>
      <c r="D8" s="105">
        <v>99470000</v>
      </c>
      <c r="E8" s="105">
        <v>99470000</v>
      </c>
      <c r="F8" s="106">
        <f t="shared" si="0"/>
        <v>0</v>
      </c>
      <c r="G8" s="113"/>
      <c r="H8" s="114"/>
      <c r="I8" s="108" t="s">
        <v>100</v>
      </c>
      <c r="J8" s="110">
        <v>8023520</v>
      </c>
      <c r="K8" s="110">
        <v>8023520</v>
      </c>
      <c r="L8" s="109">
        <f t="shared" si="1"/>
        <v>0</v>
      </c>
    </row>
    <row r="9" spans="1:12" ht="17.25" customHeight="1">
      <c r="A9" s="116"/>
      <c r="B9" s="116"/>
      <c r="C9" s="117" t="s">
        <v>101</v>
      </c>
      <c r="D9" s="105">
        <v>3600000</v>
      </c>
      <c r="E9" s="105">
        <v>3600000</v>
      </c>
      <c r="F9" s="106">
        <f t="shared" si="0"/>
        <v>0</v>
      </c>
      <c r="G9" s="113"/>
      <c r="H9" s="114"/>
      <c r="I9" s="108" t="s">
        <v>102</v>
      </c>
      <c r="J9" s="110">
        <v>2616612</v>
      </c>
      <c r="K9" s="110">
        <v>2616612</v>
      </c>
      <c r="L9" s="109">
        <f t="shared" si="1"/>
        <v>0</v>
      </c>
    </row>
    <row r="10" spans="1:12" ht="17.25" customHeight="1">
      <c r="A10" s="116"/>
      <c r="B10" s="117" t="s">
        <v>103</v>
      </c>
      <c r="C10" s="117"/>
      <c r="D10" s="118">
        <f>SUM(D8:D9)</f>
        <v>103070000</v>
      </c>
      <c r="E10" s="105">
        <f>SUM(E8:E9)</f>
        <v>103070000</v>
      </c>
      <c r="F10" s="106">
        <f t="shared" si="0"/>
        <v>0</v>
      </c>
      <c r="G10" s="113"/>
      <c r="H10" s="115" t="s">
        <v>75</v>
      </c>
      <c r="I10" s="115"/>
      <c r="J10" s="119">
        <v>129172092</v>
      </c>
      <c r="K10" s="119">
        <v>129172092</v>
      </c>
      <c r="L10" s="109">
        <f t="shared" si="1"/>
        <v>0</v>
      </c>
    </row>
    <row r="11" spans="1:12">
      <c r="A11" s="117" t="s">
        <v>103</v>
      </c>
      <c r="B11" s="117"/>
      <c r="C11" s="117"/>
      <c r="D11" s="104">
        <v>103070000</v>
      </c>
      <c r="E11" s="105">
        <v>103070000</v>
      </c>
      <c r="F11" s="106">
        <f t="shared" si="0"/>
        <v>0</v>
      </c>
      <c r="G11" s="113"/>
      <c r="H11" s="115"/>
      <c r="I11" s="108" t="s">
        <v>76</v>
      </c>
      <c r="J11" s="109">
        <v>684000</v>
      </c>
      <c r="K11" s="109">
        <v>684000</v>
      </c>
      <c r="L11" s="109">
        <f t="shared" si="1"/>
        <v>0</v>
      </c>
    </row>
    <row r="12" spans="1:12">
      <c r="A12" s="116"/>
      <c r="B12" s="116"/>
      <c r="C12" s="120" t="s">
        <v>104</v>
      </c>
      <c r="D12" s="118">
        <v>11161000</v>
      </c>
      <c r="E12" s="105">
        <v>17480300</v>
      </c>
      <c r="F12" s="106">
        <f t="shared" si="0"/>
        <v>6319300</v>
      </c>
      <c r="G12" s="113"/>
      <c r="H12" s="114"/>
      <c r="I12" s="108" t="s">
        <v>105</v>
      </c>
      <c r="J12" s="109">
        <v>450000</v>
      </c>
      <c r="K12" s="110">
        <v>450000</v>
      </c>
      <c r="L12" s="109">
        <f t="shared" si="1"/>
        <v>0</v>
      </c>
    </row>
    <row r="13" spans="1:12">
      <c r="A13" s="116"/>
      <c r="B13" s="120" t="s">
        <v>14</v>
      </c>
      <c r="C13" s="120"/>
      <c r="D13" s="121">
        <v>11161000</v>
      </c>
      <c r="E13" s="105">
        <v>17480300</v>
      </c>
      <c r="F13" s="106">
        <f t="shared" si="0"/>
        <v>6319300</v>
      </c>
      <c r="G13" s="113"/>
      <c r="H13" s="114"/>
      <c r="I13" s="115" t="s">
        <v>22</v>
      </c>
      <c r="J13" s="110">
        <v>185000</v>
      </c>
      <c r="K13" s="110">
        <v>185000</v>
      </c>
      <c r="L13" s="109">
        <f t="shared" si="1"/>
        <v>0</v>
      </c>
    </row>
    <row r="14" spans="1:12">
      <c r="A14" s="117" t="s">
        <v>106</v>
      </c>
      <c r="B14" s="117"/>
      <c r="C14" s="117"/>
      <c r="D14" s="104">
        <v>11161000</v>
      </c>
      <c r="E14" s="105">
        <v>17480300</v>
      </c>
      <c r="F14" s="106">
        <f t="shared" si="0"/>
        <v>6319300</v>
      </c>
      <c r="G14" s="113"/>
      <c r="H14" s="108" t="s">
        <v>24</v>
      </c>
      <c r="I14" s="115"/>
      <c r="J14" s="110">
        <v>1319000</v>
      </c>
      <c r="K14" s="110">
        <v>1319000</v>
      </c>
      <c r="L14" s="109">
        <f t="shared" si="1"/>
        <v>0</v>
      </c>
    </row>
    <row r="15" spans="1:12">
      <c r="A15" s="116"/>
      <c r="B15" s="116"/>
      <c r="C15" s="120" t="s">
        <v>107</v>
      </c>
      <c r="D15" s="104">
        <v>3000000</v>
      </c>
      <c r="E15" s="105">
        <v>3000000</v>
      </c>
      <c r="F15" s="106">
        <f t="shared" si="0"/>
        <v>0</v>
      </c>
      <c r="G15" s="113"/>
      <c r="H15" s="115"/>
      <c r="I15" s="108" t="s">
        <v>77</v>
      </c>
      <c r="J15" s="109">
        <v>435230</v>
      </c>
      <c r="K15" s="110">
        <v>435230</v>
      </c>
      <c r="L15" s="109">
        <f t="shared" si="1"/>
        <v>0</v>
      </c>
    </row>
    <row r="16" spans="1:12">
      <c r="A16" s="116"/>
      <c r="B16" s="117" t="s">
        <v>108</v>
      </c>
      <c r="C16" s="117"/>
      <c r="D16" s="104">
        <v>3000000</v>
      </c>
      <c r="E16" s="105">
        <v>3000000</v>
      </c>
      <c r="F16" s="106">
        <f t="shared" si="0"/>
        <v>0</v>
      </c>
      <c r="G16" s="113"/>
      <c r="H16" s="114"/>
      <c r="I16" s="115" t="s">
        <v>78</v>
      </c>
      <c r="J16" s="110">
        <v>2812939</v>
      </c>
      <c r="K16" s="110">
        <v>2812939</v>
      </c>
      <c r="L16" s="109">
        <f t="shared" si="1"/>
        <v>0</v>
      </c>
    </row>
    <row r="17" spans="1:12">
      <c r="A17" s="117" t="s">
        <v>108</v>
      </c>
      <c r="B17" s="122"/>
      <c r="C17" s="122"/>
      <c r="D17" s="104">
        <v>3000000</v>
      </c>
      <c r="E17" s="105">
        <v>3000000</v>
      </c>
      <c r="F17" s="106">
        <f t="shared" si="0"/>
        <v>0</v>
      </c>
      <c r="G17" s="113"/>
      <c r="H17" s="114"/>
      <c r="I17" s="115" t="s">
        <v>30</v>
      </c>
      <c r="J17" s="110">
        <v>3095060</v>
      </c>
      <c r="K17" s="110">
        <v>2970670</v>
      </c>
      <c r="L17" s="109">
        <f t="shared" si="1"/>
        <v>-124390</v>
      </c>
    </row>
    <row r="18" spans="1:12">
      <c r="A18" s="116"/>
      <c r="B18" s="116"/>
      <c r="C18" s="117" t="s">
        <v>25</v>
      </c>
      <c r="D18" s="105">
        <v>23519025</v>
      </c>
      <c r="E18" s="105">
        <v>23519025</v>
      </c>
      <c r="F18" s="106">
        <f t="shared" si="0"/>
        <v>0</v>
      </c>
      <c r="G18" s="113"/>
      <c r="H18" s="114"/>
      <c r="I18" s="115" t="s">
        <v>31</v>
      </c>
      <c r="J18" s="110">
        <v>1547420</v>
      </c>
      <c r="K18" s="110">
        <v>1547420</v>
      </c>
      <c r="L18" s="109">
        <f t="shared" si="1"/>
        <v>0</v>
      </c>
    </row>
    <row r="19" spans="1:12" ht="22.5">
      <c r="A19" s="116"/>
      <c r="B19" s="116"/>
      <c r="C19" s="117" t="s">
        <v>66</v>
      </c>
      <c r="D19" s="105">
        <v>14750923</v>
      </c>
      <c r="E19" s="105">
        <v>14750923</v>
      </c>
      <c r="F19" s="106">
        <f t="shared" si="0"/>
        <v>0</v>
      </c>
      <c r="G19" s="113"/>
      <c r="H19" s="114"/>
      <c r="I19" s="115" t="s">
        <v>109</v>
      </c>
      <c r="J19" s="110">
        <v>794000</v>
      </c>
      <c r="K19" s="110">
        <v>794000</v>
      </c>
      <c r="L19" s="109">
        <f t="shared" si="1"/>
        <v>0</v>
      </c>
    </row>
    <row r="20" spans="1:12">
      <c r="A20" s="116"/>
      <c r="B20" s="120" t="s">
        <v>110</v>
      </c>
      <c r="C20" s="117"/>
      <c r="D20" s="104">
        <f>SUM(D18:D19)</f>
        <v>38269948</v>
      </c>
      <c r="E20" s="123">
        <f>SUM(E18:E19)</f>
        <v>38269948</v>
      </c>
      <c r="F20" s="106">
        <f t="shared" si="0"/>
        <v>0</v>
      </c>
      <c r="G20" s="113"/>
      <c r="H20" s="114"/>
      <c r="I20" s="115" t="s">
        <v>111</v>
      </c>
      <c r="J20" s="110">
        <v>19000</v>
      </c>
      <c r="K20" s="110">
        <v>0</v>
      </c>
      <c r="L20" s="109">
        <f t="shared" si="1"/>
        <v>-19000</v>
      </c>
    </row>
    <row r="21" spans="1:12">
      <c r="A21" s="117" t="s">
        <v>110</v>
      </c>
      <c r="B21" s="117"/>
      <c r="C21" s="122"/>
      <c r="D21" s="105">
        <v>38269948</v>
      </c>
      <c r="E21" s="105">
        <v>38269948</v>
      </c>
      <c r="F21" s="106">
        <f t="shared" si="0"/>
        <v>0</v>
      </c>
      <c r="G21" s="113"/>
      <c r="H21" s="114" t="s">
        <v>33</v>
      </c>
      <c r="I21" s="115"/>
      <c r="J21" s="110">
        <v>8703649</v>
      </c>
      <c r="K21" s="110">
        <v>8560259</v>
      </c>
      <c r="L21" s="109">
        <f t="shared" si="1"/>
        <v>-143390</v>
      </c>
    </row>
    <row r="22" spans="1:12">
      <c r="A22" s="116"/>
      <c r="B22" s="116"/>
      <c r="C22" s="117" t="s">
        <v>32</v>
      </c>
      <c r="D22" s="105">
        <v>16044</v>
      </c>
      <c r="E22" s="105">
        <v>27520</v>
      </c>
      <c r="F22" s="106">
        <f t="shared" si="0"/>
        <v>11476</v>
      </c>
      <c r="G22" s="124" t="s">
        <v>35</v>
      </c>
      <c r="H22" s="115"/>
      <c r="I22" s="115"/>
      <c r="J22" s="125">
        <v>139194741</v>
      </c>
      <c r="K22" s="110">
        <v>139051351</v>
      </c>
      <c r="L22" s="109">
        <f t="shared" si="1"/>
        <v>-143390</v>
      </c>
    </row>
    <row r="23" spans="1:12">
      <c r="A23" s="116"/>
      <c r="B23" s="116"/>
      <c r="C23" s="120" t="s">
        <v>34</v>
      </c>
      <c r="D23" s="105">
        <v>1970008</v>
      </c>
      <c r="E23" s="105">
        <v>1970008</v>
      </c>
      <c r="F23" s="106">
        <f t="shared" si="0"/>
        <v>0</v>
      </c>
      <c r="G23" s="107"/>
      <c r="H23" s="115"/>
      <c r="I23" s="115" t="s">
        <v>37</v>
      </c>
      <c r="J23" s="110">
        <v>132000</v>
      </c>
      <c r="K23" s="110">
        <v>132000</v>
      </c>
      <c r="L23" s="109">
        <f t="shared" si="1"/>
        <v>0</v>
      </c>
    </row>
    <row r="24" spans="1:12">
      <c r="A24" s="116"/>
      <c r="B24" s="117" t="s">
        <v>112</v>
      </c>
      <c r="C24" s="117"/>
      <c r="D24" s="105">
        <f>SUM(D22:D23)</f>
        <v>1986052</v>
      </c>
      <c r="E24" s="105">
        <f>SUM(E22:E23)</f>
        <v>1997528</v>
      </c>
      <c r="F24" s="106">
        <f t="shared" si="0"/>
        <v>11476</v>
      </c>
      <c r="G24" s="113"/>
      <c r="H24" s="114"/>
      <c r="I24" s="115" t="s">
        <v>38</v>
      </c>
      <c r="J24" s="110">
        <v>500000</v>
      </c>
      <c r="K24" s="110">
        <v>500000</v>
      </c>
      <c r="L24" s="109">
        <f t="shared" si="1"/>
        <v>0</v>
      </c>
    </row>
    <row r="25" spans="1:12">
      <c r="A25" s="122" t="s">
        <v>112</v>
      </c>
      <c r="B25" s="122"/>
      <c r="C25" s="122"/>
      <c r="D25" s="105">
        <v>1986052</v>
      </c>
      <c r="E25" s="105">
        <v>1997528</v>
      </c>
      <c r="F25" s="106">
        <f t="shared" si="0"/>
        <v>11476</v>
      </c>
      <c r="G25" s="113"/>
      <c r="H25" s="114"/>
      <c r="I25" s="115" t="s">
        <v>39</v>
      </c>
      <c r="J25" s="126">
        <v>0</v>
      </c>
      <c r="K25" s="110">
        <v>0</v>
      </c>
      <c r="L25" s="109">
        <f t="shared" si="1"/>
        <v>0</v>
      </c>
    </row>
    <row r="26" spans="1:12">
      <c r="A26" s="127"/>
      <c r="B26" s="127"/>
      <c r="C26" s="127"/>
      <c r="D26" s="128"/>
      <c r="E26" s="129"/>
      <c r="F26" s="130"/>
      <c r="G26" s="113"/>
      <c r="H26" s="114" t="s">
        <v>37</v>
      </c>
      <c r="I26" s="115"/>
      <c r="J26" s="110">
        <v>632000</v>
      </c>
      <c r="K26" s="110">
        <v>632000</v>
      </c>
      <c r="L26" s="109">
        <f t="shared" si="1"/>
        <v>0</v>
      </c>
    </row>
    <row r="27" spans="1:12">
      <c r="A27" s="127"/>
      <c r="B27" s="127"/>
      <c r="C27" s="127"/>
      <c r="D27" s="131"/>
      <c r="E27" s="132"/>
      <c r="F27" s="133"/>
      <c r="G27" s="124" t="s">
        <v>40</v>
      </c>
      <c r="H27" s="115"/>
      <c r="I27" s="115"/>
      <c r="J27" s="125">
        <v>632000</v>
      </c>
      <c r="K27" s="110">
        <v>632000</v>
      </c>
      <c r="L27" s="109">
        <f t="shared" si="1"/>
        <v>0</v>
      </c>
    </row>
    <row r="28" spans="1:12">
      <c r="A28" s="127"/>
      <c r="B28" s="127"/>
      <c r="C28" s="127"/>
      <c r="D28" s="131"/>
      <c r="E28" s="134"/>
      <c r="F28" s="133"/>
      <c r="G28" s="107"/>
      <c r="H28" s="115"/>
      <c r="I28" s="115" t="s">
        <v>113</v>
      </c>
      <c r="J28" s="110">
        <v>3104610</v>
      </c>
      <c r="K28" s="110">
        <v>3083540</v>
      </c>
      <c r="L28" s="109">
        <f t="shared" si="1"/>
        <v>-21070</v>
      </c>
    </row>
    <row r="29" spans="1:12">
      <c r="A29" s="25"/>
      <c r="B29" s="25"/>
      <c r="C29" s="25"/>
      <c r="D29" s="25"/>
      <c r="E29" s="25"/>
      <c r="F29" s="25"/>
      <c r="G29" s="113"/>
      <c r="H29" s="108" t="s">
        <v>33</v>
      </c>
      <c r="I29" s="115"/>
      <c r="J29" s="110">
        <v>3104610</v>
      </c>
      <c r="K29" s="110">
        <v>3083540</v>
      </c>
      <c r="L29" s="109">
        <f t="shared" si="1"/>
        <v>-21070</v>
      </c>
    </row>
    <row r="30" spans="1:12">
      <c r="A30" s="25"/>
      <c r="B30" s="25"/>
      <c r="C30" s="25"/>
      <c r="D30" s="25"/>
      <c r="E30" s="25"/>
      <c r="F30" s="25"/>
      <c r="G30" s="113"/>
      <c r="H30" s="115"/>
      <c r="I30" s="115" t="s">
        <v>114</v>
      </c>
      <c r="J30" s="110">
        <v>2843460</v>
      </c>
      <c r="K30" s="110">
        <v>2806560</v>
      </c>
      <c r="L30" s="109">
        <f t="shared" si="1"/>
        <v>-36900</v>
      </c>
    </row>
    <row r="31" spans="1:12">
      <c r="A31" s="25"/>
      <c r="B31" s="25"/>
      <c r="C31" s="25"/>
      <c r="D31" s="25"/>
      <c r="E31" s="25"/>
      <c r="F31" s="25"/>
      <c r="G31" s="113"/>
      <c r="H31" s="114"/>
      <c r="I31" s="115" t="s">
        <v>115</v>
      </c>
      <c r="J31" s="110">
        <v>537320</v>
      </c>
      <c r="K31" s="110">
        <v>502220</v>
      </c>
      <c r="L31" s="109">
        <f t="shared" si="1"/>
        <v>-35100</v>
      </c>
    </row>
    <row r="32" spans="1:12">
      <c r="A32" s="25"/>
      <c r="B32" s="25"/>
      <c r="C32" s="25"/>
      <c r="D32" s="25"/>
      <c r="E32" s="25"/>
      <c r="F32" s="25"/>
      <c r="G32" s="113"/>
      <c r="H32" s="114"/>
      <c r="I32" s="115" t="s">
        <v>43</v>
      </c>
      <c r="J32" s="110">
        <v>196660</v>
      </c>
      <c r="K32" s="110">
        <v>196660</v>
      </c>
      <c r="L32" s="109">
        <f t="shared" si="1"/>
        <v>0</v>
      </c>
    </row>
    <row r="33" spans="1:12">
      <c r="A33" s="25"/>
      <c r="B33" s="25"/>
      <c r="C33" s="25"/>
      <c r="D33" s="25"/>
      <c r="E33" s="25"/>
      <c r="F33" s="25"/>
      <c r="G33" s="113"/>
      <c r="H33" s="114"/>
      <c r="I33" s="115" t="s">
        <v>116</v>
      </c>
      <c r="J33" s="110">
        <v>3696740</v>
      </c>
      <c r="K33" s="110">
        <v>3696310</v>
      </c>
      <c r="L33" s="109">
        <f t="shared" si="1"/>
        <v>-430</v>
      </c>
    </row>
    <row r="34" spans="1:12">
      <c r="A34" s="25"/>
      <c r="B34" s="25"/>
      <c r="C34" s="25"/>
      <c r="D34" s="25"/>
      <c r="E34" s="25"/>
      <c r="F34" s="25"/>
      <c r="G34" s="113"/>
      <c r="H34" s="108" t="s">
        <v>43</v>
      </c>
      <c r="I34" s="115"/>
      <c r="J34" s="110">
        <v>7274180</v>
      </c>
      <c r="K34" s="110">
        <v>7201750</v>
      </c>
      <c r="L34" s="109">
        <f t="shared" si="1"/>
        <v>-72430</v>
      </c>
    </row>
    <row r="35" spans="1:12">
      <c r="A35" s="25"/>
      <c r="B35" s="25"/>
      <c r="C35" s="25"/>
      <c r="D35" s="25"/>
      <c r="E35" s="25"/>
      <c r="F35" s="25"/>
      <c r="G35" s="27" t="s">
        <v>43</v>
      </c>
      <c r="H35" s="115"/>
      <c r="I35" s="115"/>
      <c r="J35" s="110">
        <v>10378790</v>
      </c>
      <c r="K35" s="110">
        <v>10285290</v>
      </c>
      <c r="L35" s="109">
        <f t="shared" si="1"/>
        <v>-93500</v>
      </c>
    </row>
    <row r="36" spans="1:12">
      <c r="A36" s="25"/>
      <c r="B36" s="25"/>
      <c r="C36" s="25"/>
      <c r="D36" s="25"/>
      <c r="E36" s="25"/>
      <c r="F36" s="25"/>
      <c r="G36" s="107"/>
      <c r="H36" s="115"/>
      <c r="I36" s="115" t="s">
        <v>50</v>
      </c>
      <c r="J36" s="110">
        <v>5399670</v>
      </c>
      <c r="K36" s="110">
        <v>116440</v>
      </c>
      <c r="L36" s="109">
        <f t="shared" si="1"/>
        <v>-5283230</v>
      </c>
    </row>
    <row r="37" spans="1:12">
      <c r="A37" s="25"/>
      <c r="B37" s="25"/>
      <c r="C37" s="25"/>
      <c r="D37" s="25"/>
      <c r="E37" s="25"/>
      <c r="F37" s="25"/>
      <c r="G37" s="113"/>
      <c r="H37" s="108" t="s">
        <v>50</v>
      </c>
      <c r="I37" s="115"/>
      <c r="J37" s="110">
        <v>5399670</v>
      </c>
      <c r="K37" s="110">
        <v>116440</v>
      </c>
      <c r="L37" s="109">
        <f t="shared" si="1"/>
        <v>-5283230</v>
      </c>
    </row>
    <row r="38" spans="1:12">
      <c r="A38" s="25"/>
      <c r="B38" s="25"/>
      <c r="C38" s="25"/>
      <c r="D38" s="25"/>
      <c r="E38" s="25"/>
      <c r="F38" s="25"/>
      <c r="G38" s="124" t="s">
        <v>50</v>
      </c>
      <c r="H38" s="115"/>
      <c r="I38" s="115"/>
      <c r="J38" s="110">
        <v>5399670</v>
      </c>
      <c r="K38" s="110">
        <v>116440</v>
      </c>
      <c r="L38" s="109">
        <f t="shared" si="1"/>
        <v>-5283230</v>
      </c>
    </row>
    <row r="39" spans="1:12">
      <c r="A39" s="25"/>
      <c r="B39" s="25"/>
      <c r="C39" s="25"/>
      <c r="D39" s="25"/>
      <c r="E39" s="25"/>
      <c r="F39" s="25"/>
      <c r="G39" s="107"/>
      <c r="H39" s="115"/>
      <c r="I39" s="115" t="s">
        <v>51</v>
      </c>
      <c r="J39" s="110">
        <v>18581799</v>
      </c>
      <c r="K39" s="110">
        <v>0</v>
      </c>
      <c r="L39" s="109">
        <f t="shared" si="1"/>
        <v>-18581799</v>
      </c>
    </row>
    <row r="40" spans="1:12" ht="22.5">
      <c r="A40" s="25"/>
      <c r="B40" s="25"/>
      <c r="C40" s="25"/>
      <c r="D40" s="25"/>
      <c r="E40" s="25"/>
      <c r="F40" s="25"/>
      <c r="G40" s="113"/>
      <c r="H40" s="108" t="s">
        <v>87</v>
      </c>
      <c r="I40" s="115"/>
      <c r="J40" s="110">
        <v>18581799</v>
      </c>
      <c r="K40" s="110">
        <v>0</v>
      </c>
      <c r="L40" s="109">
        <f t="shared" si="1"/>
        <v>-18581799</v>
      </c>
    </row>
    <row r="41" spans="1:12" ht="22.5">
      <c r="A41" s="25"/>
      <c r="B41" s="25"/>
      <c r="C41" s="25"/>
      <c r="D41" s="25"/>
      <c r="E41" s="25"/>
      <c r="F41" s="25"/>
      <c r="G41" s="27" t="s">
        <v>87</v>
      </c>
      <c r="H41" s="115"/>
      <c r="I41" s="107"/>
      <c r="J41" s="110">
        <v>18581799</v>
      </c>
      <c r="K41" s="110">
        <v>0</v>
      </c>
      <c r="L41" s="109">
        <f t="shared" si="1"/>
        <v>-18581799</v>
      </c>
    </row>
    <row r="42" spans="1:12">
      <c r="A42" s="135" t="s">
        <v>117</v>
      </c>
      <c r="B42" s="136"/>
      <c r="C42" s="137"/>
      <c r="D42" s="138">
        <v>174187000</v>
      </c>
      <c r="E42" s="138">
        <v>181817776</v>
      </c>
      <c r="F42" s="138">
        <f>E42-D42</f>
        <v>7630776</v>
      </c>
      <c r="G42" s="139" t="s">
        <v>118</v>
      </c>
      <c r="H42" s="140"/>
      <c r="I42" s="141"/>
      <c r="J42" s="142">
        <v>174187000</v>
      </c>
      <c r="K42" s="143">
        <v>150085081</v>
      </c>
      <c r="L42" s="109">
        <f t="shared" si="1"/>
        <v>-24101919</v>
      </c>
    </row>
    <row r="43" spans="1:12">
      <c r="A43" s="144"/>
      <c r="B43" s="144"/>
      <c r="C43" s="144"/>
      <c r="D43" s="144"/>
      <c r="E43" s="144"/>
      <c r="F43" s="144"/>
      <c r="G43" s="145"/>
      <c r="H43" s="144"/>
    </row>
    <row r="44" spans="1:12">
      <c r="A44" s="144"/>
      <c r="B44" s="144"/>
      <c r="C44" s="144"/>
      <c r="D44" s="144"/>
      <c r="E44" s="144"/>
      <c r="F44" s="144"/>
      <c r="G44" s="145"/>
      <c r="H44" s="144"/>
    </row>
    <row r="45" spans="1:12">
      <c r="A45" s="144"/>
      <c r="B45" s="144"/>
      <c r="C45" s="144"/>
      <c r="D45" s="144"/>
      <c r="E45" s="144"/>
      <c r="F45" s="144"/>
      <c r="G45" s="145"/>
      <c r="H45" s="144"/>
    </row>
    <row r="46" spans="1:12">
      <c r="A46" s="144"/>
      <c r="B46" s="144"/>
      <c r="C46" s="144"/>
      <c r="D46" s="144"/>
      <c r="E46" s="144"/>
      <c r="F46" s="144"/>
      <c r="G46" s="145"/>
      <c r="H46" s="144"/>
    </row>
    <row r="47" spans="1:12">
      <c r="A47" s="144"/>
      <c r="B47" s="144"/>
      <c r="C47" s="144"/>
      <c r="D47" s="144"/>
      <c r="E47" s="144"/>
      <c r="F47" s="144"/>
      <c r="G47" s="145"/>
      <c r="H47" s="144"/>
    </row>
    <row r="48" spans="1:12">
      <c r="A48" s="144"/>
      <c r="B48" s="144"/>
      <c r="C48" s="144"/>
      <c r="D48" s="144"/>
      <c r="E48" s="144"/>
      <c r="F48" s="144"/>
      <c r="G48" s="145"/>
      <c r="H48" s="144"/>
    </row>
    <row r="49" spans="1:8">
      <c r="A49" s="144"/>
      <c r="B49" s="144"/>
      <c r="C49" s="144"/>
      <c r="D49" s="144"/>
      <c r="E49" s="144"/>
      <c r="F49" s="144"/>
      <c r="G49" s="145"/>
      <c r="H49" s="144"/>
    </row>
    <row r="50" spans="1:8">
      <c r="A50" s="144"/>
      <c r="B50" s="144"/>
      <c r="C50" s="144"/>
      <c r="D50" s="144"/>
      <c r="E50" s="144"/>
      <c r="F50" s="144"/>
      <c r="G50" s="145"/>
      <c r="H50" s="144"/>
    </row>
    <row r="51" spans="1:8">
      <c r="A51" s="144"/>
      <c r="B51" s="144"/>
      <c r="C51" s="144"/>
      <c r="D51" s="144"/>
      <c r="E51" s="144"/>
      <c r="F51" s="144"/>
      <c r="G51" s="145"/>
      <c r="H51" s="144"/>
    </row>
    <row r="52" spans="1:8">
      <c r="A52" s="144"/>
      <c r="B52" s="144"/>
      <c r="C52" s="144"/>
      <c r="D52" s="144"/>
      <c r="E52" s="144"/>
      <c r="F52" s="144"/>
      <c r="G52" s="145"/>
      <c r="H52" s="144"/>
    </row>
    <row r="53" spans="1:8">
      <c r="A53" s="144"/>
      <c r="B53" s="144"/>
      <c r="C53" s="144"/>
      <c r="D53" s="144"/>
      <c r="E53" s="144"/>
      <c r="F53" s="144"/>
      <c r="G53" s="145"/>
      <c r="H53" s="144"/>
    </row>
    <row r="54" spans="1:8">
      <c r="A54" s="144"/>
      <c r="B54" s="144"/>
      <c r="C54" s="144"/>
      <c r="D54" s="144"/>
      <c r="E54" s="144"/>
      <c r="F54" s="144"/>
      <c r="G54" s="145"/>
      <c r="H54" s="144"/>
    </row>
    <row r="55" spans="1:8">
      <c r="A55" s="144"/>
      <c r="B55" s="144"/>
      <c r="C55" s="144"/>
      <c r="D55" s="144"/>
      <c r="E55" s="144"/>
      <c r="F55" s="144"/>
      <c r="G55" s="145"/>
      <c r="H55" s="144"/>
    </row>
    <row r="56" spans="1:8">
      <c r="A56" s="144"/>
      <c r="B56" s="144"/>
      <c r="C56" s="144"/>
      <c r="D56" s="144"/>
      <c r="E56" s="144"/>
      <c r="F56" s="144"/>
      <c r="G56" s="145"/>
      <c r="H56" s="144"/>
    </row>
    <row r="57" spans="1:8">
      <c r="A57" s="144"/>
      <c r="B57" s="144"/>
      <c r="C57" s="144"/>
      <c r="D57" s="144"/>
      <c r="E57" s="144"/>
      <c r="F57" s="144"/>
      <c r="G57" s="145"/>
      <c r="H57" s="144"/>
    </row>
    <row r="58" spans="1:8">
      <c r="A58" s="144"/>
      <c r="B58" s="144"/>
      <c r="C58" s="144"/>
      <c r="D58" s="144"/>
      <c r="E58" s="144"/>
      <c r="F58" s="144"/>
      <c r="G58" s="145"/>
      <c r="H58" s="144"/>
    </row>
    <row r="59" spans="1:8">
      <c r="A59" s="144"/>
      <c r="B59" s="144"/>
      <c r="C59" s="144"/>
      <c r="D59" s="144"/>
      <c r="E59" s="144"/>
      <c r="F59" s="144"/>
      <c r="G59" s="145"/>
      <c r="H59" s="144"/>
    </row>
    <row r="60" spans="1:8">
      <c r="A60" s="144"/>
      <c r="B60" s="144"/>
      <c r="C60" s="144"/>
      <c r="D60" s="144"/>
      <c r="E60" s="144"/>
      <c r="F60" s="144"/>
      <c r="G60" s="145"/>
      <c r="H60" s="144"/>
    </row>
    <row r="61" spans="1:8">
      <c r="A61" s="144"/>
      <c r="B61" s="144"/>
      <c r="C61" s="144"/>
      <c r="D61" s="144"/>
      <c r="E61" s="144"/>
      <c r="F61" s="144"/>
      <c r="G61" s="145"/>
      <c r="H61" s="144"/>
    </row>
    <row r="62" spans="1:8">
      <c r="A62" s="144"/>
      <c r="B62" s="144"/>
      <c r="C62" s="144"/>
      <c r="D62" s="144"/>
      <c r="E62" s="144"/>
      <c r="F62" s="144"/>
      <c r="G62" s="145"/>
      <c r="H62" s="144"/>
    </row>
    <row r="63" spans="1:8">
      <c r="A63" s="144"/>
      <c r="B63" s="144"/>
      <c r="C63" s="144"/>
      <c r="D63" s="144"/>
      <c r="E63" s="144"/>
      <c r="F63" s="144"/>
      <c r="G63" s="145"/>
      <c r="H63" s="144"/>
    </row>
    <row r="64" spans="1:8">
      <c r="A64" s="144"/>
      <c r="B64" s="144"/>
      <c r="C64" s="144"/>
      <c r="D64" s="144"/>
      <c r="E64" s="144"/>
      <c r="F64" s="144"/>
      <c r="G64" s="145"/>
      <c r="H64" s="144"/>
    </row>
    <row r="65" spans="1:8">
      <c r="A65" s="144"/>
      <c r="B65" s="144"/>
      <c r="C65" s="144"/>
      <c r="D65" s="144"/>
      <c r="E65" s="144"/>
      <c r="F65" s="144"/>
      <c r="G65" s="145"/>
      <c r="H65" s="144"/>
    </row>
    <row r="66" spans="1:8">
      <c r="A66" s="144"/>
      <c r="B66" s="144"/>
      <c r="C66" s="144"/>
      <c r="D66" s="144"/>
      <c r="E66" s="144"/>
      <c r="F66" s="144"/>
      <c r="G66" s="145"/>
      <c r="H66" s="144"/>
    </row>
    <row r="67" spans="1:8">
      <c r="A67" s="144"/>
      <c r="B67" s="144"/>
      <c r="C67" s="144"/>
      <c r="D67" s="144"/>
      <c r="E67" s="144"/>
      <c r="F67" s="144"/>
      <c r="G67" s="145"/>
      <c r="H67" s="144"/>
    </row>
    <row r="68" spans="1:8">
      <c r="A68" s="144"/>
      <c r="B68" s="144"/>
      <c r="C68" s="144"/>
      <c r="D68" s="144"/>
      <c r="E68" s="144"/>
      <c r="F68" s="144"/>
      <c r="G68" s="145"/>
      <c r="H68" s="144"/>
    </row>
    <row r="69" spans="1:8">
      <c r="A69" s="144"/>
      <c r="B69" s="144"/>
      <c r="C69" s="144"/>
      <c r="D69" s="144"/>
      <c r="E69" s="144"/>
      <c r="F69" s="144"/>
      <c r="G69" s="145"/>
      <c r="H69" s="144"/>
    </row>
    <row r="70" spans="1:8">
      <c r="A70" s="144"/>
      <c r="B70" s="144"/>
      <c r="C70" s="144"/>
      <c r="D70" s="144"/>
      <c r="E70" s="144"/>
      <c r="F70" s="144"/>
      <c r="G70" s="145"/>
      <c r="H70" s="144"/>
    </row>
    <row r="71" spans="1:8">
      <c r="A71" s="144"/>
      <c r="B71" s="144"/>
      <c r="C71" s="144"/>
      <c r="D71" s="144"/>
      <c r="E71" s="144"/>
      <c r="F71" s="144"/>
      <c r="G71" s="145"/>
      <c r="H71" s="144"/>
    </row>
    <row r="72" spans="1:8">
      <c r="A72" s="144"/>
      <c r="B72" s="144"/>
      <c r="C72" s="144"/>
      <c r="D72" s="144"/>
      <c r="E72" s="144"/>
      <c r="F72" s="144"/>
      <c r="G72" s="145"/>
      <c r="H72" s="144"/>
    </row>
    <row r="73" spans="1:8">
      <c r="A73" s="144"/>
      <c r="B73" s="144"/>
      <c r="C73" s="144"/>
      <c r="D73" s="144"/>
      <c r="E73" s="144"/>
      <c r="F73" s="144"/>
      <c r="G73" s="145"/>
      <c r="H73" s="144"/>
    </row>
    <row r="74" spans="1:8">
      <c r="A74" s="144"/>
      <c r="B74" s="144"/>
      <c r="C74" s="144"/>
      <c r="D74" s="144"/>
      <c r="E74" s="144"/>
      <c r="F74" s="144"/>
      <c r="G74" s="145"/>
      <c r="H74" s="144"/>
    </row>
    <row r="75" spans="1:8">
      <c r="A75" s="144"/>
      <c r="B75" s="144"/>
      <c r="C75" s="144"/>
      <c r="D75" s="144"/>
      <c r="E75" s="144"/>
      <c r="F75" s="144"/>
      <c r="G75" s="145"/>
      <c r="H75" s="144"/>
    </row>
    <row r="76" spans="1:8">
      <c r="A76" s="144"/>
      <c r="B76" s="144"/>
      <c r="C76" s="144"/>
      <c r="D76" s="144"/>
      <c r="E76" s="144"/>
      <c r="F76" s="144"/>
      <c r="G76" s="145"/>
      <c r="H76" s="144"/>
    </row>
    <row r="77" spans="1:8">
      <c r="A77" s="144"/>
      <c r="B77" s="144"/>
      <c r="C77" s="144"/>
      <c r="D77" s="144"/>
      <c r="E77" s="144"/>
      <c r="F77" s="144"/>
      <c r="G77" s="145"/>
      <c r="H77" s="144"/>
    </row>
    <row r="78" spans="1:8">
      <c r="A78" s="144"/>
      <c r="B78" s="144"/>
      <c r="C78" s="144"/>
      <c r="D78" s="144"/>
      <c r="E78" s="144"/>
      <c r="F78" s="144"/>
      <c r="G78" s="145"/>
      <c r="H78" s="144"/>
    </row>
    <row r="79" spans="1:8">
      <c r="A79" s="144"/>
      <c r="B79" s="144"/>
      <c r="C79" s="144"/>
      <c r="D79" s="144"/>
      <c r="E79" s="144"/>
      <c r="F79" s="144"/>
      <c r="G79" s="145"/>
      <c r="H79" s="144"/>
    </row>
    <row r="80" spans="1:8">
      <c r="A80" s="144"/>
      <c r="B80" s="144"/>
      <c r="C80" s="144"/>
      <c r="D80" s="144"/>
      <c r="E80" s="144"/>
      <c r="F80" s="144"/>
      <c r="G80" s="145"/>
      <c r="H80" s="144"/>
    </row>
    <row r="81" spans="1:8">
      <c r="A81" s="144"/>
      <c r="B81" s="144"/>
      <c r="C81" s="144"/>
      <c r="D81" s="144"/>
      <c r="E81" s="144"/>
      <c r="F81" s="144"/>
      <c r="G81" s="145"/>
      <c r="H81" s="144"/>
    </row>
    <row r="82" spans="1:8">
      <c r="A82" s="144"/>
      <c r="B82" s="144"/>
      <c r="C82" s="144"/>
      <c r="D82" s="144"/>
      <c r="E82" s="144"/>
      <c r="F82" s="144"/>
      <c r="G82" s="145"/>
      <c r="H82" s="144"/>
    </row>
    <row r="83" spans="1:8">
      <c r="A83" s="144"/>
      <c r="B83" s="144"/>
      <c r="C83" s="144"/>
      <c r="D83" s="144"/>
      <c r="E83" s="144"/>
      <c r="F83" s="144"/>
      <c r="G83" s="145"/>
      <c r="H83" s="144"/>
    </row>
    <row r="84" spans="1:8">
      <c r="A84" s="144"/>
      <c r="B84" s="144"/>
      <c r="C84" s="144"/>
      <c r="D84" s="144"/>
      <c r="E84" s="144"/>
      <c r="F84" s="144"/>
      <c r="G84" s="145"/>
      <c r="H84" s="144"/>
    </row>
    <row r="85" spans="1:8">
      <c r="A85" s="144"/>
      <c r="B85" s="144"/>
      <c r="C85" s="144"/>
      <c r="D85" s="144"/>
      <c r="E85" s="144"/>
      <c r="F85" s="144"/>
      <c r="G85" s="145"/>
      <c r="H85" s="144"/>
    </row>
    <row r="86" spans="1:8">
      <c r="A86" s="144"/>
      <c r="B86" s="144"/>
      <c r="C86" s="144"/>
      <c r="D86" s="144"/>
      <c r="E86" s="144"/>
      <c r="F86" s="144"/>
      <c r="G86" s="145"/>
      <c r="H86" s="144"/>
    </row>
    <row r="87" spans="1:8">
      <c r="A87" s="144"/>
      <c r="B87" s="144"/>
      <c r="C87" s="144"/>
      <c r="D87" s="144"/>
      <c r="E87" s="144"/>
      <c r="F87" s="144"/>
      <c r="G87" s="145"/>
      <c r="H87" s="144"/>
    </row>
    <row r="88" spans="1:8">
      <c r="A88" s="144"/>
      <c r="B88" s="144"/>
      <c r="C88" s="144"/>
      <c r="D88" s="144"/>
      <c r="E88" s="144"/>
      <c r="F88" s="144"/>
      <c r="G88" s="145"/>
      <c r="H88" s="144"/>
    </row>
    <row r="89" spans="1:8">
      <c r="A89" s="144"/>
      <c r="B89" s="144"/>
      <c r="C89" s="144"/>
      <c r="D89" s="144"/>
      <c r="E89" s="144"/>
      <c r="F89" s="144"/>
      <c r="G89" s="145"/>
      <c r="H89" s="144"/>
    </row>
    <row r="90" spans="1:8">
      <c r="A90" s="144"/>
      <c r="B90" s="144"/>
      <c r="C90" s="144"/>
      <c r="D90" s="144"/>
      <c r="E90" s="144"/>
      <c r="F90" s="144"/>
      <c r="G90" s="145"/>
      <c r="H90" s="144"/>
    </row>
    <row r="91" spans="1:8">
      <c r="A91" s="144"/>
      <c r="B91" s="144"/>
      <c r="C91" s="144"/>
      <c r="D91" s="144"/>
      <c r="E91" s="144"/>
      <c r="F91" s="144"/>
      <c r="G91" s="145"/>
      <c r="H91" s="144"/>
    </row>
    <row r="92" spans="1:8">
      <c r="A92" s="144"/>
      <c r="B92" s="144"/>
      <c r="C92" s="144"/>
      <c r="D92" s="144"/>
      <c r="E92" s="144"/>
      <c r="F92" s="144"/>
      <c r="G92" s="145"/>
      <c r="H92" s="144"/>
    </row>
    <row r="93" spans="1:8">
      <c r="A93" s="144"/>
      <c r="B93" s="144"/>
      <c r="C93" s="144"/>
      <c r="D93" s="144"/>
      <c r="E93" s="144"/>
      <c r="F93" s="144"/>
      <c r="G93" s="145"/>
      <c r="H93" s="144"/>
    </row>
    <row r="94" spans="1:8">
      <c r="A94" s="144"/>
      <c r="B94" s="144"/>
      <c r="C94" s="144"/>
      <c r="D94" s="144"/>
      <c r="E94" s="144"/>
      <c r="F94" s="144"/>
      <c r="G94" s="145"/>
      <c r="H94" s="144"/>
    </row>
    <row r="95" spans="1:8">
      <c r="A95" s="144"/>
      <c r="B95" s="144"/>
      <c r="C95" s="144"/>
      <c r="D95" s="144"/>
      <c r="E95" s="144"/>
      <c r="F95" s="144"/>
      <c r="G95" s="145"/>
      <c r="H95" s="144"/>
    </row>
    <row r="96" spans="1:8">
      <c r="A96" s="144"/>
      <c r="B96" s="144"/>
      <c r="C96" s="144"/>
      <c r="D96" s="144"/>
      <c r="E96" s="144"/>
      <c r="F96" s="144"/>
      <c r="G96" s="145"/>
      <c r="H96" s="144"/>
    </row>
    <row r="97" spans="1:8">
      <c r="A97" s="144"/>
      <c r="B97" s="144"/>
      <c r="C97" s="144"/>
      <c r="D97" s="144"/>
      <c r="E97" s="144"/>
      <c r="F97" s="144"/>
      <c r="G97" s="145"/>
      <c r="H97" s="144"/>
    </row>
    <row r="98" spans="1:8">
      <c r="A98" s="144"/>
      <c r="B98" s="144"/>
      <c r="C98" s="144"/>
      <c r="D98" s="144"/>
      <c r="E98" s="144"/>
      <c r="F98" s="144"/>
      <c r="G98" s="145"/>
      <c r="H98" s="144"/>
    </row>
    <row r="99" spans="1:8">
      <c r="A99" s="144"/>
      <c r="B99" s="144"/>
      <c r="C99" s="144"/>
      <c r="D99" s="144"/>
      <c r="E99" s="144"/>
      <c r="F99" s="144"/>
      <c r="G99" s="145"/>
      <c r="H99" s="144"/>
    </row>
    <row r="100" spans="1:8">
      <c r="A100" s="144"/>
      <c r="B100" s="144"/>
      <c r="C100" s="144"/>
      <c r="D100" s="144"/>
      <c r="E100" s="144"/>
      <c r="F100" s="144"/>
      <c r="G100" s="145"/>
      <c r="H100" s="144"/>
    </row>
    <row r="101" spans="1:8">
      <c r="A101" s="144"/>
      <c r="B101" s="144"/>
      <c r="C101" s="144"/>
      <c r="D101" s="144"/>
      <c r="E101" s="144"/>
      <c r="F101" s="144"/>
      <c r="G101" s="145"/>
      <c r="H101" s="144"/>
    </row>
    <row r="102" spans="1:8">
      <c r="A102" s="144"/>
      <c r="B102" s="144"/>
      <c r="C102" s="144"/>
      <c r="D102" s="144"/>
      <c r="E102" s="144"/>
      <c r="F102" s="144"/>
      <c r="G102" s="145"/>
      <c r="H102" s="144"/>
    </row>
    <row r="103" spans="1:8">
      <c r="A103" s="144"/>
      <c r="B103" s="144"/>
      <c r="C103" s="144"/>
      <c r="D103" s="144"/>
      <c r="E103" s="144"/>
      <c r="F103" s="144"/>
      <c r="G103" s="145"/>
      <c r="H103" s="144"/>
    </row>
    <row r="104" spans="1:8">
      <c r="A104" s="144"/>
      <c r="B104" s="144"/>
      <c r="C104" s="144"/>
      <c r="D104" s="144"/>
      <c r="E104" s="144"/>
      <c r="F104" s="144"/>
      <c r="G104" s="145"/>
      <c r="H104" s="144"/>
    </row>
    <row r="105" spans="1:8">
      <c r="A105" s="144"/>
      <c r="B105" s="144"/>
      <c r="C105" s="144"/>
      <c r="D105" s="144"/>
      <c r="E105" s="144"/>
      <c r="F105" s="144"/>
      <c r="G105" s="145"/>
      <c r="H105" s="144"/>
    </row>
    <row r="106" spans="1:8">
      <c r="A106" s="144"/>
      <c r="B106" s="144"/>
      <c r="C106" s="144"/>
      <c r="D106" s="144"/>
      <c r="E106" s="144"/>
      <c r="F106" s="144"/>
      <c r="G106" s="145"/>
      <c r="H106" s="144"/>
    </row>
    <row r="107" spans="1:8">
      <c r="A107" s="144"/>
      <c r="B107" s="144"/>
      <c r="C107" s="144"/>
      <c r="D107" s="144"/>
      <c r="E107" s="144"/>
      <c r="F107" s="144"/>
      <c r="G107" s="145"/>
      <c r="H107" s="144"/>
    </row>
    <row r="108" spans="1:8">
      <c r="A108" s="144"/>
      <c r="B108" s="144"/>
      <c r="C108" s="144"/>
      <c r="D108" s="144"/>
      <c r="E108" s="144"/>
      <c r="F108" s="144"/>
      <c r="G108" s="145"/>
      <c r="H108" s="144"/>
    </row>
    <row r="109" spans="1:8">
      <c r="A109" s="144"/>
      <c r="B109" s="144"/>
      <c r="C109" s="144"/>
      <c r="D109" s="144"/>
      <c r="E109" s="144"/>
      <c r="F109" s="144"/>
      <c r="G109" s="145"/>
      <c r="H109" s="144"/>
    </row>
    <row r="110" spans="1:8">
      <c r="A110" s="144"/>
      <c r="B110" s="144"/>
      <c r="C110" s="144"/>
      <c r="D110" s="144"/>
      <c r="E110" s="144"/>
      <c r="F110" s="144"/>
      <c r="G110" s="145"/>
      <c r="H110" s="144"/>
    </row>
    <row r="111" spans="1:8">
      <c r="A111" s="144"/>
      <c r="B111" s="144"/>
      <c r="C111" s="144"/>
      <c r="D111" s="144"/>
      <c r="E111" s="144"/>
      <c r="F111" s="144"/>
      <c r="G111" s="145"/>
      <c r="H111" s="144"/>
    </row>
    <row r="112" spans="1:8">
      <c r="A112" s="144"/>
      <c r="B112" s="144"/>
      <c r="C112" s="144"/>
      <c r="D112" s="144"/>
      <c r="E112" s="144"/>
      <c r="F112" s="144"/>
      <c r="G112" s="145"/>
      <c r="H112" s="144"/>
    </row>
    <row r="113" spans="1:8">
      <c r="A113" s="144"/>
      <c r="B113" s="144"/>
      <c r="C113" s="144"/>
      <c r="D113" s="144"/>
      <c r="E113" s="144"/>
      <c r="F113" s="144"/>
      <c r="G113" s="145"/>
      <c r="H113" s="144"/>
    </row>
    <row r="114" spans="1:8">
      <c r="A114" s="144"/>
      <c r="B114" s="144"/>
      <c r="C114" s="144"/>
      <c r="D114" s="144"/>
      <c r="E114" s="144"/>
      <c r="F114" s="144"/>
      <c r="G114" s="145"/>
      <c r="H114" s="144"/>
    </row>
    <row r="115" spans="1:8">
      <c r="A115" s="144"/>
      <c r="B115" s="144"/>
      <c r="C115" s="144"/>
      <c r="D115" s="144"/>
      <c r="E115" s="144"/>
      <c r="F115" s="144"/>
      <c r="G115" s="145"/>
      <c r="H115" s="144"/>
    </row>
    <row r="116" spans="1:8">
      <c r="A116" s="144"/>
      <c r="B116" s="144"/>
      <c r="C116" s="144"/>
      <c r="D116" s="144"/>
      <c r="E116" s="144"/>
      <c r="F116" s="144"/>
      <c r="G116" s="145"/>
      <c r="H116" s="144"/>
    </row>
    <row r="117" spans="1:8">
      <c r="A117" s="144"/>
      <c r="B117" s="144"/>
      <c r="C117" s="144"/>
      <c r="D117" s="144"/>
      <c r="E117" s="144"/>
      <c r="F117" s="144"/>
      <c r="G117" s="145"/>
      <c r="H117" s="144"/>
    </row>
    <row r="118" spans="1:8">
      <c r="A118" s="144"/>
      <c r="B118" s="144"/>
      <c r="C118" s="144"/>
      <c r="D118" s="144"/>
      <c r="E118" s="144"/>
      <c r="F118" s="144"/>
      <c r="G118" s="145"/>
      <c r="H118" s="144"/>
    </row>
    <row r="119" spans="1:8">
      <c r="A119" s="144"/>
      <c r="B119" s="144"/>
      <c r="C119" s="144"/>
      <c r="D119" s="144"/>
      <c r="E119" s="144"/>
      <c r="F119" s="144"/>
      <c r="G119" s="145"/>
      <c r="H119" s="144"/>
    </row>
    <row r="120" spans="1:8">
      <c r="A120" s="144"/>
      <c r="B120" s="144"/>
      <c r="C120" s="144"/>
      <c r="D120" s="144"/>
      <c r="E120" s="144"/>
      <c r="F120" s="144"/>
      <c r="G120" s="145"/>
      <c r="H120" s="144"/>
    </row>
    <row r="121" spans="1:8">
      <c r="A121" s="144"/>
      <c r="B121" s="144"/>
      <c r="C121" s="144"/>
      <c r="D121" s="144"/>
      <c r="E121" s="144"/>
      <c r="F121" s="144"/>
      <c r="G121" s="145"/>
      <c r="H121" s="144"/>
    </row>
    <row r="122" spans="1:8">
      <c r="A122" s="144"/>
      <c r="B122" s="144"/>
      <c r="C122" s="144"/>
      <c r="D122" s="144"/>
      <c r="E122" s="144"/>
      <c r="F122" s="144"/>
      <c r="G122" s="145"/>
      <c r="H122" s="144"/>
    </row>
    <row r="123" spans="1:8">
      <c r="A123" s="144"/>
      <c r="B123" s="144"/>
      <c r="C123" s="144"/>
      <c r="D123" s="144"/>
      <c r="E123" s="144"/>
      <c r="F123" s="144"/>
      <c r="G123" s="145"/>
      <c r="H123" s="144"/>
    </row>
    <row r="124" spans="1:8">
      <c r="A124" s="144"/>
      <c r="B124" s="144"/>
      <c r="C124" s="144"/>
      <c r="D124" s="144"/>
      <c r="E124" s="144"/>
      <c r="F124" s="144"/>
      <c r="G124" s="145"/>
      <c r="H124" s="144"/>
    </row>
    <row r="125" spans="1:8">
      <c r="A125" s="144"/>
      <c r="B125" s="144"/>
      <c r="C125" s="144"/>
      <c r="D125" s="144"/>
      <c r="E125" s="144"/>
      <c r="F125" s="144"/>
      <c r="G125" s="145"/>
      <c r="H125" s="144"/>
    </row>
    <row r="126" spans="1:8">
      <c r="A126" s="144"/>
      <c r="B126" s="144"/>
      <c r="C126" s="144"/>
      <c r="D126" s="144"/>
      <c r="E126" s="144"/>
      <c r="F126" s="144"/>
      <c r="G126" s="145"/>
      <c r="H126" s="144"/>
    </row>
    <row r="127" spans="1:8">
      <c r="A127" s="144"/>
      <c r="B127" s="144"/>
      <c r="C127" s="144"/>
      <c r="D127" s="144"/>
      <c r="E127" s="144"/>
      <c r="F127" s="144"/>
      <c r="G127" s="145"/>
      <c r="H127" s="144"/>
    </row>
    <row r="128" spans="1:8">
      <c r="A128" s="144"/>
      <c r="B128" s="144"/>
      <c r="C128" s="144"/>
      <c r="D128" s="144"/>
      <c r="E128" s="144"/>
      <c r="F128" s="144"/>
      <c r="G128" s="145"/>
      <c r="H128" s="144"/>
    </row>
    <row r="129" spans="1:8">
      <c r="A129" s="144"/>
      <c r="B129" s="144"/>
      <c r="C129" s="144"/>
      <c r="D129" s="144"/>
      <c r="E129" s="144"/>
      <c r="F129" s="144"/>
      <c r="G129" s="145"/>
      <c r="H129" s="144"/>
    </row>
    <row r="130" spans="1:8">
      <c r="A130" s="144"/>
      <c r="B130" s="144"/>
      <c r="C130" s="144"/>
      <c r="D130" s="144"/>
      <c r="E130" s="144"/>
      <c r="F130" s="144"/>
      <c r="G130" s="145"/>
      <c r="H130" s="144"/>
    </row>
    <row r="131" spans="1:8">
      <c r="A131" s="144"/>
      <c r="B131" s="144"/>
      <c r="C131" s="144"/>
      <c r="D131" s="144"/>
      <c r="E131" s="144"/>
      <c r="F131" s="144"/>
      <c r="G131" s="145"/>
      <c r="H131" s="144"/>
    </row>
    <row r="132" spans="1:8">
      <c r="A132" s="144"/>
      <c r="B132" s="144"/>
      <c r="C132" s="144"/>
      <c r="D132" s="144"/>
      <c r="E132" s="144"/>
      <c r="F132" s="144"/>
      <c r="G132" s="145"/>
      <c r="H132" s="144"/>
    </row>
    <row r="133" spans="1:8">
      <c r="A133" s="144"/>
      <c r="B133" s="144"/>
      <c r="C133" s="144"/>
      <c r="D133" s="144"/>
      <c r="E133" s="144"/>
      <c r="F133" s="144"/>
      <c r="G133" s="145"/>
      <c r="H133" s="144"/>
    </row>
    <row r="134" spans="1:8">
      <c r="A134" s="144"/>
      <c r="B134" s="144"/>
      <c r="C134" s="144"/>
      <c r="D134" s="144"/>
      <c r="E134" s="144"/>
      <c r="F134" s="144"/>
      <c r="G134" s="145"/>
      <c r="H134" s="144"/>
    </row>
    <row r="135" spans="1:8">
      <c r="A135" s="144"/>
      <c r="B135" s="144"/>
      <c r="C135" s="144"/>
      <c r="D135" s="144"/>
      <c r="E135" s="144"/>
      <c r="F135" s="144"/>
      <c r="G135" s="145"/>
      <c r="H135" s="144"/>
    </row>
    <row r="136" spans="1:8">
      <c r="A136" s="144"/>
      <c r="B136" s="144"/>
      <c r="C136" s="144"/>
      <c r="D136" s="144"/>
      <c r="E136" s="144"/>
      <c r="F136" s="144"/>
      <c r="G136" s="145"/>
      <c r="H136" s="144"/>
    </row>
    <row r="137" spans="1:8">
      <c r="A137" s="144"/>
      <c r="B137" s="144"/>
      <c r="C137" s="144"/>
      <c r="D137" s="144"/>
      <c r="E137" s="144"/>
      <c r="F137" s="144"/>
      <c r="G137" s="145"/>
      <c r="H137" s="144"/>
    </row>
    <row r="138" spans="1:8">
      <c r="A138" s="144"/>
      <c r="B138" s="144"/>
      <c r="C138" s="144"/>
      <c r="D138" s="144"/>
      <c r="E138" s="144"/>
      <c r="F138" s="144"/>
      <c r="G138" s="145"/>
      <c r="H138" s="144"/>
    </row>
    <row r="139" spans="1:8">
      <c r="A139" s="144"/>
      <c r="B139" s="144"/>
      <c r="C139" s="144"/>
      <c r="D139" s="144"/>
      <c r="E139" s="144"/>
      <c r="F139" s="144"/>
      <c r="G139" s="145"/>
      <c r="H139" s="144"/>
    </row>
    <row r="140" spans="1:8">
      <c r="A140" s="144"/>
      <c r="B140" s="144"/>
      <c r="C140" s="144"/>
      <c r="D140" s="144"/>
      <c r="E140" s="144"/>
      <c r="F140" s="144"/>
      <c r="G140" s="144"/>
      <c r="H140" s="144"/>
    </row>
    <row r="141" spans="1:8">
      <c r="A141" s="144"/>
      <c r="B141" s="144"/>
      <c r="C141" s="144"/>
      <c r="D141" s="144"/>
      <c r="E141" s="144"/>
      <c r="F141" s="144"/>
      <c r="G141" s="144"/>
      <c r="H141" s="144"/>
    </row>
    <row r="142" spans="1:8">
      <c r="A142" s="144"/>
      <c r="B142" s="144"/>
      <c r="C142" s="144"/>
      <c r="D142" s="144"/>
      <c r="E142" s="144"/>
      <c r="F142" s="144"/>
      <c r="G142" s="144"/>
      <c r="H142" s="144"/>
    </row>
    <row r="143" spans="1:8">
      <c r="A143" s="144"/>
      <c r="B143" s="144"/>
      <c r="C143" s="144"/>
      <c r="D143" s="144"/>
      <c r="E143" s="144"/>
      <c r="F143" s="144"/>
      <c r="G143" s="144"/>
      <c r="H143" s="144"/>
    </row>
    <row r="144" spans="1:8">
      <c r="A144" s="144"/>
      <c r="B144" s="144"/>
      <c r="C144" s="144"/>
      <c r="D144" s="144"/>
      <c r="E144" s="144"/>
      <c r="F144" s="144"/>
      <c r="G144" s="144"/>
      <c r="H144" s="144"/>
    </row>
    <row r="145" spans="1:8">
      <c r="A145" s="144"/>
      <c r="B145" s="144"/>
      <c r="C145" s="144"/>
      <c r="D145" s="144"/>
      <c r="E145" s="144"/>
      <c r="F145" s="144"/>
      <c r="G145" s="144"/>
      <c r="H145" s="144"/>
    </row>
    <row r="146" spans="1:8">
      <c r="A146" s="144"/>
      <c r="B146" s="144"/>
      <c r="C146" s="144"/>
      <c r="D146" s="144"/>
      <c r="E146" s="144"/>
      <c r="F146" s="144"/>
      <c r="G146" s="144"/>
      <c r="H146" s="144"/>
    </row>
    <row r="147" spans="1:8">
      <c r="A147" s="144"/>
      <c r="B147" s="144"/>
      <c r="C147" s="144"/>
      <c r="D147" s="144"/>
      <c r="E147" s="144"/>
      <c r="F147" s="144"/>
      <c r="G147" s="144"/>
      <c r="H147" s="144"/>
    </row>
    <row r="148" spans="1:8">
      <c r="A148" s="144"/>
      <c r="B148" s="144"/>
      <c r="C148" s="144"/>
      <c r="D148" s="144"/>
      <c r="E148" s="144"/>
      <c r="F148" s="144"/>
      <c r="G148" s="144"/>
      <c r="H148" s="144"/>
    </row>
    <row r="149" spans="1:8">
      <c r="A149" s="144"/>
      <c r="B149" s="144"/>
      <c r="C149" s="144"/>
      <c r="D149" s="144"/>
      <c r="E149" s="144"/>
      <c r="F149" s="144"/>
      <c r="G149" s="144"/>
      <c r="H149" s="144"/>
    </row>
    <row r="150" spans="1:8">
      <c r="A150" s="144"/>
      <c r="B150" s="144"/>
      <c r="C150" s="144"/>
      <c r="D150" s="144"/>
      <c r="E150" s="144"/>
      <c r="F150" s="144"/>
      <c r="G150" s="144"/>
      <c r="H150" s="144"/>
    </row>
    <row r="151" spans="1:8">
      <c r="A151" s="144"/>
      <c r="B151" s="144"/>
      <c r="C151" s="144"/>
      <c r="D151" s="144"/>
      <c r="E151" s="144"/>
      <c r="F151" s="144"/>
      <c r="G151" s="144"/>
      <c r="H151" s="144"/>
    </row>
    <row r="152" spans="1:8">
      <c r="A152" s="144"/>
      <c r="B152" s="144"/>
      <c r="C152" s="144"/>
      <c r="D152" s="144"/>
      <c r="E152" s="144"/>
      <c r="F152" s="144"/>
      <c r="G152" s="144"/>
      <c r="H152" s="144"/>
    </row>
    <row r="153" spans="1:8">
      <c r="A153" s="144"/>
      <c r="B153" s="144"/>
      <c r="C153" s="144"/>
      <c r="D153" s="144"/>
      <c r="E153" s="144"/>
      <c r="F153" s="144"/>
      <c r="G153" s="144"/>
      <c r="H153" s="144"/>
    </row>
    <row r="154" spans="1:8">
      <c r="A154" s="144"/>
      <c r="B154" s="144"/>
      <c r="C154" s="144"/>
      <c r="D154" s="144"/>
      <c r="E154" s="144"/>
      <c r="F154" s="144"/>
    </row>
    <row r="155" spans="1:8">
      <c r="A155" s="144"/>
      <c r="B155" s="144"/>
      <c r="C155" s="144"/>
      <c r="D155" s="144"/>
      <c r="E155" s="144"/>
      <c r="F155" s="144"/>
    </row>
    <row r="156" spans="1:8">
      <c r="A156" s="144"/>
      <c r="B156" s="144"/>
      <c r="C156" s="144"/>
      <c r="D156" s="144"/>
      <c r="E156" s="144"/>
      <c r="F156" s="144"/>
    </row>
    <row r="157" spans="1:8">
      <c r="A157" s="144"/>
      <c r="B157" s="144"/>
      <c r="C157" s="144"/>
      <c r="D157" s="144"/>
      <c r="E157" s="144"/>
      <c r="F157" s="144"/>
    </row>
    <row r="158" spans="1:8">
      <c r="A158" s="144"/>
      <c r="B158" s="144"/>
      <c r="C158" s="144"/>
      <c r="D158" s="144"/>
      <c r="E158" s="144"/>
      <c r="F158" s="144"/>
    </row>
    <row r="159" spans="1:8">
      <c r="A159" s="144"/>
      <c r="B159" s="144"/>
      <c r="C159" s="144"/>
      <c r="D159" s="144"/>
      <c r="E159" s="144"/>
      <c r="F159" s="144"/>
    </row>
    <row r="160" spans="1:8">
      <c r="A160" s="144"/>
      <c r="B160" s="144"/>
      <c r="C160" s="144"/>
      <c r="D160" s="144"/>
      <c r="E160" s="144"/>
      <c r="F160" s="144"/>
    </row>
    <row r="161" spans="1:6">
      <c r="A161" s="144"/>
      <c r="B161" s="144"/>
      <c r="C161" s="144"/>
      <c r="D161" s="144"/>
      <c r="E161" s="144"/>
      <c r="F161" s="144"/>
    </row>
    <row r="162" spans="1:6">
      <c r="A162" s="144"/>
      <c r="B162" s="144"/>
      <c r="C162" s="144"/>
      <c r="D162" s="144"/>
      <c r="E162" s="144"/>
      <c r="F162" s="144"/>
    </row>
    <row r="163" spans="1:6">
      <c r="A163" s="144"/>
      <c r="B163" s="144"/>
      <c r="C163" s="144"/>
      <c r="D163" s="144"/>
      <c r="E163" s="144"/>
      <c r="F163" s="144"/>
    </row>
    <row r="164" spans="1:6">
      <c r="A164" s="144"/>
      <c r="B164" s="144"/>
      <c r="C164" s="144"/>
      <c r="D164" s="144"/>
      <c r="E164" s="144"/>
      <c r="F164" s="144"/>
    </row>
    <row r="165" spans="1:6">
      <c r="A165" s="144"/>
      <c r="B165" s="144"/>
      <c r="C165" s="144"/>
      <c r="D165" s="144"/>
      <c r="E165" s="144"/>
      <c r="F165" s="144"/>
    </row>
    <row r="166" spans="1:6">
      <c r="A166" s="144"/>
      <c r="B166" s="144"/>
      <c r="C166" s="144"/>
      <c r="D166" s="144"/>
      <c r="E166" s="144"/>
      <c r="F166" s="144"/>
    </row>
    <row r="167" spans="1:6">
      <c r="A167" s="144"/>
      <c r="B167" s="144"/>
      <c r="C167" s="144"/>
      <c r="D167" s="144"/>
      <c r="E167" s="144"/>
      <c r="F167" s="144"/>
    </row>
    <row r="168" spans="1:6">
      <c r="A168" s="144"/>
      <c r="B168" s="144"/>
      <c r="C168" s="144"/>
      <c r="D168" s="144"/>
      <c r="E168" s="144"/>
      <c r="F168" s="144"/>
    </row>
    <row r="169" spans="1:6">
      <c r="A169" s="144"/>
      <c r="B169" s="144"/>
      <c r="C169" s="144"/>
      <c r="D169" s="144"/>
      <c r="E169" s="144"/>
      <c r="F169" s="144"/>
    </row>
    <row r="170" spans="1:6">
      <c r="A170" s="144"/>
      <c r="B170" s="144"/>
      <c r="C170" s="144"/>
      <c r="D170" s="144"/>
      <c r="E170" s="144"/>
      <c r="F170" s="144"/>
    </row>
    <row r="171" spans="1:6">
      <c r="A171" s="144"/>
      <c r="B171" s="144"/>
      <c r="C171" s="144"/>
      <c r="D171" s="144"/>
      <c r="E171" s="144"/>
      <c r="F171" s="144"/>
    </row>
    <row r="172" spans="1:6">
      <c r="A172" s="144"/>
      <c r="B172" s="144"/>
      <c r="C172" s="144"/>
      <c r="D172" s="144"/>
      <c r="E172" s="144"/>
      <c r="F172" s="144"/>
    </row>
    <row r="173" spans="1:6">
      <c r="A173" s="144"/>
      <c r="B173" s="144"/>
      <c r="C173" s="144"/>
      <c r="D173" s="144"/>
      <c r="E173" s="144"/>
      <c r="F173" s="144"/>
    </row>
    <row r="174" spans="1:6">
      <c r="A174" s="144"/>
      <c r="B174" s="144"/>
      <c r="C174" s="144"/>
      <c r="D174" s="144"/>
      <c r="E174" s="144"/>
      <c r="F174" s="144"/>
    </row>
    <row r="175" spans="1:6">
      <c r="A175" s="144"/>
      <c r="B175" s="144"/>
      <c r="C175" s="144"/>
      <c r="D175" s="144"/>
      <c r="E175" s="144"/>
      <c r="F175" s="144"/>
    </row>
    <row r="176" spans="1:6">
      <c r="A176" s="144"/>
      <c r="B176" s="144"/>
      <c r="C176" s="144"/>
      <c r="D176" s="144"/>
      <c r="E176" s="144"/>
      <c r="F176" s="144"/>
    </row>
    <row r="177" spans="1:6">
      <c r="A177" s="144"/>
      <c r="B177" s="144"/>
      <c r="C177" s="144"/>
      <c r="D177" s="144"/>
      <c r="E177" s="144"/>
      <c r="F177" s="144"/>
    </row>
    <row r="178" spans="1:6">
      <c r="A178" s="144"/>
      <c r="B178" s="144"/>
      <c r="C178" s="144"/>
      <c r="D178" s="144"/>
      <c r="E178" s="144"/>
      <c r="F178" s="144"/>
    </row>
    <row r="179" spans="1:6">
      <c r="A179" s="144"/>
      <c r="B179" s="144"/>
      <c r="C179" s="144"/>
      <c r="D179" s="144"/>
      <c r="E179" s="144"/>
      <c r="F179" s="144"/>
    </row>
  </sheetData>
  <mergeCells count="13">
    <mergeCell ref="L3:L4"/>
    <mergeCell ref="A42:C42"/>
    <mergeCell ref="G42:I42"/>
    <mergeCell ref="A1:L1"/>
    <mergeCell ref="A2:F2"/>
    <mergeCell ref="G2:L2"/>
    <mergeCell ref="A3:C3"/>
    <mergeCell ref="D3:D4"/>
    <mergeCell ref="E3:E4"/>
    <mergeCell ref="F3:F4"/>
    <mergeCell ref="G3:I3"/>
    <mergeCell ref="J3:J4"/>
    <mergeCell ref="K3:K4"/>
  </mergeCells>
  <phoneticPr fontId="4" type="noConversion"/>
  <pageMargins left="0.43307086614173229" right="0.31496062992125984" top="0.43307086614173229" bottom="0.15748031496062992" header="0.15748031496062992" footer="0.1574803149606299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I1"/>
    </sheetView>
  </sheetViews>
  <sheetFormatPr defaultRowHeight="16.5"/>
  <cols>
    <col min="1" max="1" width="4.5" customWidth="1"/>
    <col min="2" max="2" width="8.875" customWidth="1"/>
    <col min="3" max="4" width="9.125" customWidth="1"/>
    <col min="5" max="5" width="6.875" customWidth="1"/>
    <col min="6" max="8" width="13.125" customWidth="1"/>
    <col min="9" max="9" width="10.75" customWidth="1"/>
  </cols>
  <sheetData>
    <row r="1" spans="1:9" ht="32.25" customHeight="1">
      <c r="A1" s="146" t="s">
        <v>119</v>
      </c>
      <c r="B1" s="146"/>
      <c r="C1" s="146"/>
      <c r="D1" s="146"/>
      <c r="E1" s="146"/>
      <c r="F1" s="146"/>
      <c r="G1" s="146"/>
      <c r="H1" s="146"/>
      <c r="I1" s="146"/>
    </row>
    <row r="2" spans="1:9" ht="20.25" customHeight="1">
      <c r="A2" s="147"/>
      <c r="B2" s="148"/>
      <c r="C2" s="148"/>
      <c r="D2" s="148"/>
      <c r="E2" s="148"/>
      <c r="F2" s="148"/>
      <c r="G2" s="148"/>
      <c r="H2" s="148"/>
    </row>
    <row r="3" spans="1:9" ht="15.75" customHeight="1">
      <c r="A3" s="149" t="s">
        <v>120</v>
      </c>
      <c r="B3" s="149"/>
      <c r="C3" s="149"/>
      <c r="D3" s="148"/>
      <c r="E3" s="148"/>
      <c r="F3" s="148"/>
      <c r="G3" s="148"/>
      <c r="H3" s="148"/>
    </row>
    <row r="4" spans="1:9" ht="22.5" customHeight="1">
      <c r="A4" s="150" t="s">
        <v>121</v>
      </c>
      <c r="B4" s="150" t="s">
        <v>7</v>
      </c>
      <c r="C4" s="150" t="s">
        <v>8</v>
      </c>
      <c r="D4" s="150" t="s">
        <v>9</v>
      </c>
      <c r="E4" s="150" t="s">
        <v>57</v>
      </c>
      <c r="F4" s="150" t="s">
        <v>122</v>
      </c>
      <c r="G4" s="150" t="s">
        <v>123</v>
      </c>
      <c r="H4" s="150" t="s">
        <v>60</v>
      </c>
      <c r="I4" s="150" t="s">
        <v>124</v>
      </c>
    </row>
    <row r="5" spans="1:9" ht="22.5" customHeight="1">
      <c r="A5" s="151">
        <v>1</v>
      </c>
      <c r="B5" s="152" t="s">
        <v>125</v>
      </c>
      <c r="C5" s="152" t="s">
        <v>125</v>
      </c>
      <c r="D5" s="152" t="s">
        <v>96</v>
      </c>
      <c r="E5" s="151" t="s">
        <v>63</v>
      </c>
      <c r="F5" s="153">
        <v>0</v>
      </c>
      <c r="G5" s="104">
        <v>16700000</v>
      </c>
      <c r="H5" s="153">
        <v>0</v>
      </c>
      <c r="I5" s="104">
        <v>16700000</v>
      </c>
    </row>
    <row r="6" spans="1:9">
      <c r="A6" s="154">
        <v>2</v>
      </c>
      <c r="B6" s="155"/>
      <c r="C6" s="155"/>
      <c r="D6" s="155"/>
      <c r="E6" s="154" t="s">
        <v>64</v>
      </c>
      <c r="F6" s="156">
        <v>0</v>
      </c>
      <c r="G6" s="105">
        <v>18000000</v>
      </c>
      <c r="H6" s="156">
        <v>0</v>
      </c>
      <c r="I6" s="105">
        <v>18000000</v>
      </c>
    </row>
    <row r="7" spans="1:9">
      <c r="A7" s="154">
        <v>3</v>
      </c>
      <c r="B7" s="157"/>
      <c r="C7" s="157"/>
      <c r="D7" s="157"/>
      <c r="E7" s="154" t="s">
        <v>65</v>
      </c>
      <c r="F7" s="156">
        <v>0</v>
      </c>
      <c r="G7" s="105">
        <v>-1300000</v>
      </c>
      <c r="H7" s="156">
        <v>0</v>
      </c>
      <c r="I7" s="105">
        <v>-1300000</v>
      </c>
    </row>
    <row r="8" spans="1:9">
      <c r="A8" s="154">
        <v>4</v>
      </c>
      <c r="B8" s="152" t="s">
        <v>126</v>
      </c>
      <c r="C8" s="152" t="s">
        <v>126</v>
      </c>
      <c r="D8" s="152" t="s">
        <v>99</v>
      </c>
      <c r="E8" s="154" t="s">
        <v>63</v>
      </c>
      <c r="F8" s="105">
        <v>99470000</v>
      </c>
      <c r="G8" s="156">
        <v>0</v>
      </c>
      <c r="H8" s="156">
        <v>0</v>
      </c>
      <c r="I8" s="105">
        <v>99470000</v>
      </c>
    </row>
    <row r="9" spans="1:9">
      <c r="A9" s="154">
        <v>5</v>
      </c>
      <c r="B9" s="155"/>
      <c r="C9" s="155"/>
      <c r="D9" s="155"/>
      <c r="E9" s="154" t="s">
        <v>64</v>
      </c>
      <c r="F9" s="105">
        <v>99470000</v>
      </c>
      <c r="G9" s="156">
        <v>0</v>
      </c>
      <c r="H9" s="156">
        <v>0</v>
      </c>
      <c r="I9" s="105">
        <v>99470000</v>
      </c>
    </row>
    <row r="10" spans="1:9">
      <c r="A10" s="154">
        <v>6</v>
      </c>
      <c r="B10" s="155"/>
      <c r="C10" s="155"/>
      <c r="D10" s="157"/>
      <c r="E10" s="154" t="s">
        <v>65</v>
      </c>
      <c r="F10" s="156">
        <v>0</v>
      </c>
      <c r="G10" s="156">
        <v>0</v>
      </c>
      <c r="H10" s="156">
        <v>0</v>
      </c>
      <c r="I10" s="156">
        <v>0</v>
      </c>
    </row>
    <row r="11" spans="1:9">
      <c r="A11" s="154">
        <v>7</v>
      </c>
      <c r="B11" s="155"/>
      <c r="C11" s="155"/>
      <c r="D11" s="152" t="s">
        <v>101</v>
      </c>
      <c r="E11" s="154" t="s">
        <v>63</v>
      </c>
      <c r="F11" s="105">
        <v>3600000</v>
      </c>
      <c r="G11" s="156">
        <v>0</v>
      </c>
      <c r="H11" s="156">
        <v>0</v>
      </c>
      <c r="I11" s="105">
        <v>3600000</v>
      </c>
    </row>
    <row r="12" spans="1:9">
      <c r="A12" s="154">
        <v>8</v>
      </c>
      <c r="B12" s="155"/>
      <c r="C12" s="155"/>
      <c r="D12" s="155"/>
      <c r="E12" s="154" t="s">
        <v>64</v>
      </c>
      <c r="F12" s="105">
        <v>3600000</v>
      </c>
      <c r="G12" s="156">
        <v>0</v>
      </c>
      <c r="H12" s="156">
        <v>0</v>
      </c>
      <c r="I12" s="105">
        <v>3600000</v>
      </c>
    </row>
    <row r="13" spans="1:9">
      <c r="A13" s="154">
        <v>9</v>
      </c>
      <c r="B13" s="157"/>
      <c r="C13" s="157"/>
      <c r="D13" s="157"/>
      <c r="E13" s="154" t="s">
        <v>65</v>
      </c>
      <c r="F13" s="156">
        <v>0</v>
      </c>
      <c r="G13" s="156">
        <v>0</v>
      </c>
      <c r="H13" s="156">
        <v>0</v>
      </c>
      <c r="I13" s="156">
        <v>0</v>
      </c>
    </row>
    <row r="14" spans="1:9" ht="22.5" customHeight="1">
      <c r="A14" s="154">
        <v>10</v>
      </c>
      <c r="B14" s="152" t="s">
        <v>14</v>
      </c>
      <c r="C14" s="152" t="s">
        <v>14</v>
      </c>
      <c r="D14" s="152" t="s">
        <v>12</v>
      </c>
      <c r="E14" s="154" t="s">
        <v>63</v>
      </c>
      <c r="F14" s="156">
        <v>0</v>
      </c>
      <c r="G14" s="156">
        <v>0</v>
      </c>
      <c r="H14" s="105">
        <v>11161000</v>
      </c>
      <c r="I14" s="105">
        <v>11161000</v>
      </c>
    </row>
    <row r="15" spans="1:9">
      <c r="A15" s="154">
        <v>11</v>
      </c>
      <c r="B15" s="155"/>
      <c r="C15" s="155"/>
      <c r="D15" s="155"/>
      <c r="E15" s="154" t="s">
        <v>64</v>
      </c>
      <c r="F15" s="156">
        <v>0</v>
      </c>
      <c r="G15" s="156">
        <v>0</v>
      </c>
      <c r="H15" s="105">
        <v>17480300</v>
      </c>
      <c r="I15" s="105">
        <v>17480300</v>
      </c>
    </row>
    <row r="16" spans="1:9">
      <c r="A16" s="154">
        <v>12</v>
      </c>
      <c r="B16" s="157"/>
      <c r="C16" s="157"/>
      <c r="D16" s="157"/>
      <c r="E16" s="154" t="s">
        <v>65</v>
      </c>
      <c r="F16" s="156">
        <v>0</v>
      </c>
      <c r="G16" s="156">
        <v>0</v>
      </c>
      <c r="H16" s="105">
        <v>-6319300</v>
      </c>
      <c r="I16" s="105">
        <v>-6319300</v>
      </c>
    </row>
    <row r="17" spans="1:9" ht="22.5" customHeight="1">
      <c r="A17" s="154">
        <v>13</v>
      </c>
      <c r="B17" s="152" t="s">
        <v>127</v>
      </c>
      <c r="C17" s="152" t="s">
        <v>127</v>
      </c>
      <c r="D17" s="152" t="s">
        <v>107</v>
      </c>
      <c r="E17" s="154" t="s">
        <v>63</v>
      </c>
      <c r="F17" s="156">
        <v>0</v>
      </c>
      <c r="G17" s="156">
        <v>0</v>
      </c>
      <c r="H17" s="105">
        <v>3000000</v>
      </c>
      <c r="I17" s="105">
        <v>3000000</v>
      </c>
    </row>
    <row r="18" spans="1:9">
      <c r="A18" s="154">
        <v>14</v>
      </c>
      <c r="B18" s="155"/>
      <c r="C18" s="155"/>
      <c r="D18" s="155"/>
      <c r="E18" s="154" t="s">
        <v>64</v>
      </c>
      <c r="F18" s="156">
        <v>0</v>
      </c>
      <c r="G18" s="156">
        <v>0</v>
      </c>
      <c r="H18" s="105">
        <v>3000000</v>
      </c>
      <c r="I18" s="105">
        <v>3000000</v>
      </c>
    </row>
    <row r="19" spans="1:9">
      <c r="A19" s="154">
        <v>15</v>
      </c>
      <c r="B19" s="157"/>
      <c r="C19" s="157"/>
      <c r="D19" s="157"/>
      <c r="E19" s="154" t="s">
        <v>65</v>
      </c>
      <c r="F19" s="156">
        <v>0</v>
      </c>
      <c r="G19" s="156">
        <v>0</v>
      </c>
      <c r="H19" s="156">
        <v>0</v>
      </c>
      <c r="I19" s="156">
        <v>0</v>
      </c>
    </row>
    <row r="20" spans="1:9" ht="22.5" customHeight="1">
      <c r="A20" s="154">
        <v>16</v>
      </c>
      <c r="B20" s="152" t="s">
        <v>29</v>
      </c>
      <c r="C20" s="152" t="s">
        <v>29</v>
      </c>
      <c r="D20" s="152" t="s">
        <v>25</v>
      </c>
      <c r="E20" s="154" t="s">
        <v>63</v>
      </c>
      <c r="F20" s="156">
        <v>0</v>
      </c>
      <c r="G20" s="105">
        <v>23519025</v>
      </c>
      <c r="H20" s="156">
        <v>0</v>
      </c>
      <c r="I20" s="105">
        <v>23519025</v>
      </c>
    </row>
    <row r="21" spans="1:9">
      <c r="A21" s="154">
        <v>17</v>
      </c>
      <c r="B21" s="155"/>
      <c r="C21" s="155"/>
      <c r="D21" s="155"/>
      <c r="E21" s="154" t="s">
        <v>64</v>
      </c>
      <c r="F21" s="156">
        <v>0</v>
      </c>
      <c r="G21" s="105">
        <v>23519025</v>
      </c>
      <c r="H21" s="156">
        <v>0</v>
      </c>
      <c r="I21" s="105">
        <v>23519025</v>
      </c>
    </row>
    <row r="22" spans="1:9">
      <c r="A22" s="154">
        <v>18</v>
      </c>
      <c r="B22" s="155"/>
      <c r="C22" s="155"/>
      <c r="D22" s="157"/>
      <c r="E22" s="154" t="s">
        <v>65</v>
      </c>
      <c r="F22" s="156">
        <v>0</v>
      </c>
      <c r="G22" s="156">
        <v>0</v>
      </c>
      <c r="H22" s="156">
        <v>0</v>
      </c>
      <c r="I22" s="156">
        <v>0</v>
      </c>
    </row>
    <row r="23" spans="1:9" ht="22.5" customHeight="1">
      <c r="A23" s="154">
        <v>19</v>
      </c>
      <c r="B23" s="155"/>
      <c r="C23" s="155"/>
      <c r="D23" s="152" t="s">
        <v>66</v>
      </c>
      <c r="E23" s="154" t="s">
        <v>63</v>
      </c>
      <c r="F23" s="156">
        <v>0</v>
      </c>
      <c r="G23" s="156">
        <v>0</v>
      </c>
      <c r="H23" s="105">
        <v>14750923</v>
      </c>
      <c r="I23" s="105">
        <v>14750923</v>
      </c>
    </row>
    <row r="24" spans="1:9">
      <c r="A24" s="154">
        <v>20</v>
      </c>
      <c r="B24" s="155"/>
      <c r="C24" s="155"/>
      <c r="D24" s="155"/>
      <c r="E24" s="154" t="s">
        <v>64</v>
      </c>
      <c r="F24" s="156">
        <v>0</v>
      </c>
      <c r="G24" s="156">
        <v>0</v>
      </c>
      <c r="H24" s="105">
        <v>14750923</v>
      </c>
      <c r="I24" s="105">
        <v>14750923</v>
      </c>
    </row>
    <row r="25" spans="1:9">
      <c r="A25" s="154">
        <v>21</v>
      </c>
      <c r="B25" s="157"/>
      <c r="C25" s="157"/>
      <c r="D25" s="157"/>
      <c r="E25" s="154" t="s">
        <v>65</v>
      </c>
      <c r="F25" s="156">
        <v>0</v>
      </c>
      <c r="G25" s="156">
        <v>0</v>
      </c>
      <c r="H25" s="156">
        <v>0</v>
      </c>
      <c r="I25" s="156">
        <v>0</v>
      </c>
    </row>
    <row r="26" spans="1:9" ht="22.5" customHeight="1">
      <c r="A26" s="154">
        <v>22</v>
      </c>
      <c r="B26" s="152" t="s">
        <v>36</v>
      </c>
      <c r="C26" s="152" t="s">
        <v>36</v>
      </c>
      <c r="D26" s="152" t="s">
        <v>32</v>
      </c>
      <c r="E26" s="154" t="s">
        <v>63</v>
      </c>
      <c r="F26" s="156">
        <v>0</v>
      </c>
      <c r="G26" s="105">
        <v>10967</v>
      </c>
      <c r="H26" s="105">
        <v>5077</v>
      </c>
      <c r="I26" s="105">
        <v>16044</v>
      </c>
    </row>
    <row r="27" spans="1:9">
      <c r="A27" s="154">
        <v>23</v>
      </c>
      <c r="B27" s="155"/>
      <c r="C27" s="155"/>
      <c r="D27" s="155"/>
      <c r="E27" s="154" t="s">
        <v>64</v>
      </c>
      <c r="F27" s="156">
        <v>0</v>
      </c>
      <c r="G27" s="105">
        <v>21210</v>
      </c>
      <c r="H27" s="105">
        <v>6310</v>
      </c>
      <c r="I27" s="105">
        <v>27520</v>
      </c>
    </row>
    <row r="28" spans="1:9">
      <c r="A28" s="154">
        <v>24</v>
      </c>
      <c r="B28" s="155"/>
      <c r="C28" s="155"/>
      <c r="D28" s="157"/>
      <c r="E28" s="154" t="s">
        <v>65</v>
      </c>
      <c r="F28" s="156">
        <v>0</v>
      </c>
      <c r="G28" s="105">
        <v>-10243</v>
      </c>
      <c r="H28" s="105">
        <v>-1233</v>
      </c>
      <c r="I28" s="105">
        <v>-11476</v>
      </c>
    </row>
    <row r="29" spans="1:9">
      <c r="A29" s="154">
        <v>25</v>
      </c>
      <c r="B29" s="155"/>
      <c r="C29" s="155"/>
      <c r="D29" s="152" t="s">
        <v>34</v>
      </c>
      <c r="E29" s="154" t="s">
        <v>63</v>
      </c>
      <c r="F29" s="156">
        <v>0</v>
      </c>
      <c r="G29" s="105">
        <v>1970008</v>
      </c>
      <c r="H29" s="156">
        <v>0</v>
      </c>
      <c r="I29" s="105">
        <v>1970008</v>
      </c>
    </row>
    <row r="30" spans="1:9">
      <c r="A30" s="154">
        <v>26</v>
      </c>
      <c r="B30" s="155"/>
      <c r="C30" s="155"/>
      <c r="D30" s="155"/>
      <c r="E30" s="154" t="s">
        <v>64</v>
      </c>
      <c r="F30" s="156">
        <v>0</v>
      </c>
      <c r="G30" s="105">
        <v>1970008</v>
      </c>
      <c r="H30" s="156">
        <v>0</v>
      </c>
      <c r="I30" s="105">
        <v>1970008</v>
      </c>
    </row>
    <row r="31" spans="1:9">
      <c r="A31" s="154">
        <v>27</v>
      </c>
      <c r="B31" s="157"/>
      <c r="C31" s="157"/>
      <c r="D31" s="157"/>
      <c r="E31" s="154" t="s">
        <v>65</v>
      </c>
      <c r="F31" s="156">
        <v>0</v>
      </c>
      <c r="G31" s="156">
        <v>0</v>
      </c>
      <c r="H31" s="156">
        <v>0</v>
      </c>
      <c r="I31" s="156">
        <v>0</v>
      </c>
    </row>
    <row r="32" spans="1:9">
      <c r="A32" s="158" t="s">
        <v>124</v>
      </c>
      <c r="B32" s="159"/>
      <c r="C32" s="159"/>
      <c r="D32" s="160"/>
      <c r="E32" s="128" t="s">
        <v>63</v>
      </c>
      <c r="F32" s="129">
        <v>103070000</v>
      </c>
      <c r="G32" s="129">
        <v>42200000</v>
      </c>
      <c r="H32" s="129">
        <v>28917000</v>
      </c>
      <c r="I32" s="129">
        <v>174187000</v>
      </c>
    </row>
    <row r="33" spans="1:9">
      <c r="A33" s="161"/>
      <c r="B33" s="162"/>
      <c r="C33" s="162"/>
      <c r="D33" s="163"/>
      <c r="E33" s="131" t="s">
        <v>64</v>
      </c>
      <c r="F33" s="132">
        <v>103070000</v>
      </c>
      <c r="G33" s="132">
        <v>43510243</v>
      </c>
      <c r="H33" s="132">
        <v>35237533</v>
      </c>
      <c r="I33" s="132">
        <v>181817776</v>
      </c>
    </row>
    <row r="34" spans="1:9">
      <c r="A34" s="164"/>
      <c r="B34" s="165"/>
      <c r="C34" s="165"/>
      <c r="D34" s="166"/>
      <c r="E34" s="131" t="s">
        <v>65</v>
      </c>
      <c r="F34" s="134">
        <v>0</v>
      </c>
      <c r="G34" s="132">
        <v>-1310243</v>
      </c>
      <c r="H34" s="132">
        <v>-6320533</v>
      </c>
      <c r="I34" s="132">
        <v>-7630776</v>
      </c>
    </row>
  </sheetData>
  <mergeCells count="24">
    <mergeCell ref="A32:D34"/>
    <mergeCell ref="A1:I1"/>
    <mergeCell ref="B20:B25"/>
    <mergeCell ref="C20:C25"/>
    <mergeCell ref="D20:D22"/>
    <mergeCell ref="D23:D25"/>
    <mergeCell ref="B26:B31"/>
    <mergeCell ref="C26:C31"/>
    <mergeCell ref="D26:D28"/>
    <mergeCell ref="D29:D31"/>
    <mergeCell ref="B14:B16"/>
    <mergeCell ref="C14:C16"/>
    <mergeCell ref="D14:D16"/>
    <mergeCell ref="B17:B19"/>
    <mergeCell ref="C17:C19"/>
    <mergeCell ref="D17:D19"/>
    <mergeCell ref="A3:C3"/>
    <mergeCell ref="B5:B7"/>
    <mergeCell ref="C5:C7"/>
    <mergeCell ref="D5:D7"/>
    <mergeCell ref="B8:B13"/>
    <mergeCell ref="C8:C13"/>
    <mergeCell ref="D8:D10"/>
    <mergeCell ref="D11:D13"/>
  </mergeCells>
  <phoneticPr fontId="4" type="noConversion"/>
  <pageMargins left="0.39370078740157483" right="0.31496062992125984" top="0.59055118110236227" bottom="0.59055118110236227" header="0.2362204724409449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sqref="A1:I1"/>
    </sheetView>
  </sheetViews>
  <sheetFormatPr defaultRowHeight="16.5"/>
  <cols>
    <col min="1" max="1" width="5.125" customWidth="1"/>
    <col min="2" max="2" width="9.125" customWidth="1"/>
    <col min="3" max="3" width="11.75" customWidth="1"/>
    <col min="4" max="4" width="8.375" customWidth="1"/>
    <col min="5" max="5" width="9.75" customWidth="1"/>
    <col min="6" max="9" width="13.125" customWidth="1"/>
  </cols>
  <sheetData>
    <row r="1" spans="1:9" ht="32.25" customHeight="1">
      <c r="A1" s="146" t="s">
        <v>128</v>
      </c>
      <c r="B1" s="146"/>
      <c r="C1" s="146"/>
      <c r="D1" s="146"/>
      <c r="E1" s="146"/>
      <c r="F1" s="146"/>
      <c r="G1" s="146"/>
      <c r="H1" s="146"/>
      <c r="I1" s="146"/>
    </row>
    <row r="3" spans="1:9">
      <c r="A3" s="149" t="s">
        <v>120</v>
      </c>
      <c r="B3" s="149"/>
      <c r="C3" s="149"/>
    </row>
    <row r="4" spans="1:9">
      <c r="A4" s="150" t="s">
        <v>121</v>
      </c>
      <c r="B4" s="150" t="s">
        <v>7</v>
      </c>
      <c r="C4" s="150" t="s">
        <v>8</v>
      </c>
      <c r="D4" s="150" t="s">
        <v>9</v>
      </c>
      <c r="E4" s="150" t="s">
        <v>57</v>
      </c>
      <c r="F4" s="150" t="s">
        <v>122</v>
      </c>
      <c r="G4" s="150" t="s">
        <v>123</v>
      </c>
      <c r="H4" s="150" t="s">
        <v>60</v>
      </c>
      <c r="I4" s="150" t="s">
        <v>124</v>
      </c>
    </row>
    <row r="5" spans="1:9">
      <c r="A5" s="151">
        <v>1</v>
      </c>
      <c r="B5" s="152" t="s">
        <v>35</v>
      </c>
      <c r="C5" s="152" t="s">
        <v>75</v>
      </c>
      <c r="D5" s="152" t="s">
        <v>71</v>
      </c>
      <c r="E5" s="151" t="s">
        <v>63</v>
      </c>
      <c r="F5" s="104">
        <v>69351000</v>
      </c>
      <c r="G5" s="104">
        <v>5025000</v>
      </c>
      <c r="H5" s="104">
        <v>14067000</v>
      </c>
      <c r="I5" s="104">
        <v>88443000</v>
      </c>
    </row>
    <row r="6" spans="1:9">
      <c r="A6" s="154">
        <v>2</v>
      </c>
      <c r="B6" s="155"/>
      <c r="C6" s="155"/>
      <c r="D6" s="155"/>
      <c r="E6" s="154" t="s">
        <v>64</v>
      </c>
      <c r="F6" s="105">
        <v>69351000</v>
      </c>
      <c r="G6" s="105">
        <v>5025000</v>
      </c>
      <c r="H6" s="105">
        <v>14067000</v>
      </c>
      <c r="I6" s="105">
        <v>88443000</v>
      </c>
    </row>
    <row r="7" spans="1:9">
      <c r="A7" s="154">
        <v>3</v>
      </c>
      <c r="B7" s="155"/>
      <c r="C7" s="155"/>
      <c r="D7" s="157"/>
      <c r="E7" s="154" t="s">
        <v>65</v>
      </c>
      <c r="F7" s="156">
        <v>0</v>
      </c>
      <c r="G7" s="156">
        <v>0</v>
      </c>
      <c r="H7" s="156">
        <v>0</v>
      </c>
      <c r="I7" s="156">
        <v>0</v>
      </c>
    </row>
    <row r="8" spans="1:9">
      <c r="A8" s="154">
        <v>4</v>
      </c>
      <c r="B8" s="155"/>
      <c r="C8" s="155"/>
      <c r="D8" s="152" t="s">
        <v>72</v>
      </c>
      <c r="E8" s="154" t="s">
        <v>63</v>
      </c>
      <c r="F8" s="105">
        <v>16293540</v>
      </c>
      <c r="G8" s="105">
        <v>2441780</v>
      </c>
      <c r="H8" s="105">
        <v>2235600</v>
      </c>
      <c r="I8" s="105">
        <v>20970920</v>
      </c>
    </row>
    <row r="9" spans="1:9">
      <c r="A9" s="154">
        <v>5</v>
      </c>
      <c r="B9" s="155"/>
      <c r="C9" s="155"/>
      <c r="D9" s="155"/>
      <c r="E9" s="154" t="s">
        <v>64</v>
      </c>
      <c r="F9" s="105">
        <v>16293540</v>
      </c>
      <c r="G9" s="105">
        <v>2441780</v>
      </c>
      <c r="H9" s="105">
        <v>2235600</v>
      </c>
      <c r="I9" s="105">
        <v>20970920</v>
      </c>
    </row>
    <row r="10" spans="1:9">
      <c r="A10" s="154">
        <v>6</v>
      </c>
      <c r="B10" s="155"/>
      <c r="C10" s="155"/>
      <c r="D10" s="157"/>
      <c r="E10" s="154" t="s">
        <v>65</v>
      </c>
      <c r="F10" s="156">
        <v>0</v>
      </c>
      <c r="G10" s="156">
        <v>0</v>
      </c>
      <c r="H10" s="156">
        <v>0</v>
      </c>
      <c r="I10" s="156">
        <v>0</v>
      </c>
    </row>
    <row r="11" spans="1:9" ht="22.5" customHeight="1">
      <c r="A11" s="154">
        <v>7</v>
      </c>
      <c r="B11" s="155"/>
      <c r="C11" s="155"/>
      <c r="D11" s="152" t="s">
        <v>98</v>
      </c>
      <c r="E11" s="154" t="s">
        <v>63</v>
      </c>
      <c r="F11" s="105">
        <v>7327870</v>
      </c>
      <c r="G11" s="105">
        <v>431560</v>
      </c>
      <c r="H11" s="105">
        <v>1358610</v>
      </c>
      <c r="I11" s="105">
        <v>9118040</v>
      </c>
    </row>
    <row r="12" spans="1:9">
      <c r="A12" s="154">
        <v>8</v>
      </c>
      <c r="B12" s="155"/>
      <c r="C12" s="155"/>
      <c r="D12" s="155"/>
      <c r="E12" s="154" t="s">
        <v>64</v>
      </c>
      <c r="F12" s="105">
        <v>7327870</v>
      </c>
      <c r="G12" s="105">
        <v>431560</v>
      </c>
      <c r="H12" s="105">
        <v>1358610</v>
      </c>
      <c r="I12" s="105">
        <v>9118040</v>
      </c>
    </row>
    <row r="13" spans="1:9">
      <c r="A13" s="154">
        <v>9</v>
      </c>
      <c r="B13" s="155"/>
      <c r="C13" s="155"/>
      <c r="D13" s="157"/>
      <c r="E13" s="154" t="s">
        <v>65</v>
      </c>
      <c r="F13" s="156">
        <v>0</v>
      </c>
      <c r="G13" s="156">
        <v>0</v>
      </c>
      <c r="H13" s="156">
        <v>0</v>
      </c>
      <c r="I13" s="156">
        <v>0</v>
      </c>
    </row>
    <row r="14" spans="1:9" ht="22.5" customHeight="1">
      <c r="A14" s="154">
        <v>10</v>
      </c>
      <c r="B14" s="155"/>
      <c r="C14" s="155"/>
      <c r="D14" s="152" t="s">
        <v>100</v>
      </c>
      <c r="E14" s="154" t="s">
        <v>63</v>
      </c>
      <c r="F14" s="105">
        <v>5497590</v>
      </c>
      <c r="G14" s="105">
        <v>543990</v>
      </c>
      <c r="H14" s="105">
        <v>1981940</v>
      </c>
      <c r="I14" s="105">
        <v>8023520</v>
      </c>
    </row>
    <row r="15" spans="1:9">
      <c r="A15" s="154">
        <v>11</v>
      </c>
      <c r="B15" s="155"/>
      <c r="C15" s="155"/>
      <c r="D15" s="155"/>
      <c r="E15" s="154" t="s">
        <v>64</v>
      </c>
      <c r="F15" s="105">
        <v>5497590</v>
      </c>
      <c r="G15" s="105">
        <v>543990</v>
      </c>
      <c r="H15" s="105">
        <v>1981940</v>
      </c>
      <c r="I15" s="105">
        <v>8023520</v>
      </c>
    </row>
    <row r="16" spans="1:9">
      <c r="A16" s="154">
        <v>12</v>
      </c>
      <c r="B16" s="155"/>
      <c r="C16" s="155"/>
      <c r="D16" s="157"/>
      <c r="E16" s="154" t="s">
        <v>65</v>
      </c>
      <c r="F16" s="156">
        <v>0</v>
      </c>
      <c r="G16" s="156">
        <v>0</v>
      </c>
      <c r="H16" s="156">
        <v>0</v>
      </c>
      <c r="I16" s="156">
        <v>0</v>
      </c>
    </row>
    <row r="17" spans="1:9" ht="22.5" customHeight="1">
      <c r="A17" s="154">
        <v>13</v>
      </c>
      <c r="B17" s="155"/>
      <c r="C17" s="155"/>
      <c r="D17" s="152" t="s">
        <v>102</v>
      </c>
      <c r="E17" s="154" t="s">
        <v>63</v>
      </c>
      <c r="F17" s="156">
        <v>0</v>
      </c>
      <c r="G17" s="105">
        <v>2616612</v>
      </c>
      <c r="H17" s="156">
        <v>0</v>
      </c>
      <c r="I17" s="105">
        <v>2616612</v>
      </c>
    </row>
    <row r="18" spans="1:9">
      <c r="A18" s="154">
        <v>14</v>
      </c>
      <c r="B18" s="155"/>
      <c r="C18" s="155"/>
      <c r="D18" s="155"/>
      <c r="E18" s="154" t="s">
        <v>64</v>
      </c>
      <c r="F18" s="156">
        <v>0</v>
      </c>
      <c r="G18" s="105">
        <v>2616612</v>
      </c>
      <c r="H18" s="156">
        <v>0</v>
      </c>
      <c r="I18" s="105">
        <v>2616612</v>
      </c>
    </row>
    <row r="19" spans="1:9">
      <c r="A19" s="154">
        <v>15</v>
      </c>
      <c r="B19" s="155"/>
      <c r="C19" s="157"/>
      <c r="D19" s="157"/>
      <c r="E19" s="154" t="s">
        <v>65</v>
      </c>
      <c r="F19" s="156">
        <v>0</v>
      </c>
      <c r="G19" s="156">
        <v>0</v>
      </c>
      <c r="H19" s="156">
        <v>0</v>
      </c>
      <c r="I19" s="156">
        <v>0</v>
      </c>
    </row>
    <row r="20" spans="1:9">
      <c r="A20" s="154">
        <v>16</v>
      </c>
      <c r="B20" s="155"/>
      <c r="C20" s="152" t="s">
        <v>24</v>
      </c>
      <c r="D20" s="152" t="s">
        <v>76</v>
      </c>
      <c r="E20" s="154" t="s">
        <v>63</v>
      </c>
      <c r="F20" s="156">
        <v>0</v>
      </c>
      <c r="G20" s="105">
        <v>684000</v>
      </c>
      <c r="H20" s="156">
        <v>0</v>
      </c>
      <c r="I20" s="105">
        <v>684000</v>
      </c>
    </row>
    <row r="21" spans="1:9">
      <c r="A21" s="154">
        <v>17</v>
      </c>
      <c r="B21" s="155"/>
      <c r="C21" s="155"/>
      <c r="D21" s="155"/>
      <c r="E21" s="154" t="s">
        <v>64</v>
      </c>
      <c r="F21" s="156">
        <v>0</v>
      </c>
      <c r="G21" s="105">
        <v>684000</v>
      </c>
      <c r="H21" s="156">
        <v>0</v>
      </c>
      <c r="I21" s="105">
        <v>684000</v>
      </c>
    </row>
    <row r="22" spans="1:9">
      <c r="A22" s="154">
        <v>18</v>
      </c>
      <c r="B22" s="155"/>
      <c r="C22" s="155"/>
      <c r="D22" s="157"/>
      <c r="E22" s="154" t="s">
        <v>65</v>
      </c>
      <c r="F22" s="156">
        <v>0</v>
      </c>
      <c r="G22" s="156">
        <v>0</v>
      </c>
      <c r="H22" s="156">
        <v>0</v>
      </c>
      <c r="I22" s="156">
        <v>0</v>
      </c>
    </row>
    <row r="23" spans="1:9">
      <c r="A23" s="154">
        <v>19</v>
      </c>
      <c r="B23" s="155"/>
      <c r="C23" s="155"/>
      <c r="D23" s="152" t="s">
        <v>105</v>
      </c>
      <c r="E23" s="154" t="s">
        <v>63</v>
      </c>
      <c r="F23" s="156">
        <v>0</v>
      </c>
      <c r="G23" s="105">
        <v>450000</v>
      </c>
      <c r="H23" s="156">
        <v>0</v>
      </c>
      <c r="I23" s="105">
        <v>450000</v>
      </c>
    </row>
    <row r="24" spans="1:9">
      <c r="A24" s="154">
        <v>20</v>
      </c>
      <c r="B24" s="155"/>
      <c r="C24" s="155"/>
      <c r="D24" s="155"/>
      <c r="E24" s="154" t="s">
        <v>64</v>
      </c>
      <c r="F24" s="156">
        <v>0</v>
      </c>
      <c r="G24" s="105">
        <v>450000</v>
      </c>
      <c r="H24" s="156">
        <v>0</v>
      </c>
      <c r="I24" s="105">
        <v>450000</v>
      </c>
    </row>
    <row r="25" spans="1:9">
      <c r="A25" s="154">
        <v>21</v>
      </c>
      <c r="B25" s="155"/>
      <c r="C25" s="155"/>
      <c r="D25" s="157"/>
      <c r="E25" s="154" t="s">
        <v>65</v>
      </c>
      <c r="F25" s="156">
        <v>0</v>
      </c>
      <c r="G25" s="156">
        <v>0</v>
      </c>
      <c r="H25" s="156">
        <v>0</v>
      </c>
      <c r="I25" s="156">
        <v>0</v>
      </c>
    </row>
    <row r="26" spans="1:9">
      <c r="A26" s="154">
        <v>22</v>
      </c>
      <c r="B26" s="155"/>
      <c r="C26" s="155"/>
      <c r="D26" s="152" t="s">
        <v>22</v>
      </c>
      <c r="E26" s="154" t="s">
        <v>63</v>
      </c>
      <c r="F26" s="156">
        <v>0</v>
      </c>
      <c r="G26" s="105">
        <v>185000</v>
      </c>
      <c r="H26" s="156">
        <v>0</v>
      </c>
      <c r="I26" s="105">
        <v>185000</v>
      </c>
    </row>
    <row r="27" spans="1:9">
      <c r="A27" s="154">
        <v>23</v>
      </c>
      <c r="B27" s="155"/>
      <c r="C27" s="155"/>
      <c r="D27" s="155"/>
      <c r="E27" s="154" t="s">
        <v>64</v>
      </c>
      <c r="F27" s="156">
        <v>0</v>
      </c>
      <c r="G27" s="105">
        <v>185000</v>
      </c>
      <c r="H27" s="156">
        <v>0</v>
      </c>
      <c r="I27" s="105">
        <v>185000</v>
      </c>
    </row>
    <row r="28" spans="1:9">
      <c r="A28" s="154">
        <v>24</v>
      </c>
      <c r="B28" s="155"/>
      <c r="C28" s="157"/>
      <c r="D28" s="157"/>
      <c r="E28" s="154" t="s">
        <v>65</v>
      </c>
      <c r="F28" s="156">
        <v>0</v>
      </c>
      <c r="G28" s="156">
        <v>0</v>
      </c>
      <c r="H28" s="156">
        <v>0</v>
      </c>
      <c r="I28" s="156">
        <v>0</v>
      </c>
    </row>
    <row r="29" spans="1:9">
      <c r="A29" s="154">
        <v>25</v>
      </c>
      <c r="B29" s="155"/>
      <c r="C29" s="152" t="s">
        <v>33</v>
      </c>
      <c r="D29" s="152" t="s">
        <v>77</v>
      </c>
      <c r="E29" s="154" t="s">
        <v>63</v>
      </c>
      <c r="F29" s="156">
        <v>0</v>
      </c>
      <c r="G29" s="105">
        <v>435230</v>
      </c>
      <c r="H29" s="156">
        <v>0</v>
      </c>
      <c r="I29" s="105">
        <v>435230</v>
      </c>
    </row>
    <row r="30" spans="1:9">
      <c r="A30" s="154">
        <v>26</v>
      </c>
      <c r="B30" s="155"/>
      <c r="C30" s="155"/>
      <c r="D30" s="155"/>
      <c r="E30" s="154" t="s">
        <v>64</v>
      </c>
      <c r="F30" s="156">
        <v>0</v>
      </c>
      <c r="G30" s="105">
        <v>435230</v>
      </c>
      <c r="H30" s="156">
        <v>0</v>
      </c>
      <c r="I30" s="105">
        <v>435230</v>
      </c>
    </row>
    <row r="31" spans="1:9">
      <c r="A31" s="154">
        <v>27</v>
      </c>
      <c r="B31" s="155"/>
      <c r="C31" s="155"/>
      <c r="D31" s="157"/>
      <c r="E31" s="154" t="s">
        <v>65</v>
      </c>
      <c r="F31" s="156">
        <v>0</v>
      </c>
      <c r="G31" s="156">
        <v>0</v>
      </c>
      <c r="H31" s="156">
        <v>0</v>
      </c>
      <c r="I31" s="156">
        <v>0</v>
      </c>
    </row>
    <row r="32" spans="1:9" ht="22.5" customHeight="1">
      <c r="A32" s="154">
        <v>28</v>
      </c>
      <c r="B32" s="155"/>
      <c r="C32" s="155"/>
      <c r="D32" s="152" t="s">
        <v>78</v>
      </c>
      <c r="E32" s="154" t="s">
        <v>63</v>
      </c>
      <c r="F32" s="156">
        <v>0</v>
      </c>
      <c r="G32" s="105">
        <v>2812939</v>
      </c>
      <c r="H32" s="156">
        <v>0</v>
      </c>
      <c r="I32" s="105">
        <v>2812939</v>
      </c>
    </row>
    <row r="33" spans="1:9">
      <c r="A33" s="154">
        <v>29</v>
      </c>
      <c r="B33" s="155"/>
      <c r="C33" s="155"/>
      <c r="D33" s="155"/>
      <c r="E33" s="154" t="s">
        <v>64</v>
      </c>
      <c r="F33" s="156">
        <v>0</v>
      </c>
      <c r="G33" s="105">
        <v>2812939</v>
      </c>
      <c r="H33" s="156">
        <v>0</v>
      </c>
      <c r="I33" s="105">
        <v>2812939</v>
      </c>
    </row>
    <row r="34" spans="1:9">
      <c r="A34" s="154">
        <v>30</v>
      </c>
      <c r="B34" s="155"/>
      <c r="C34" s="155"/>
      <c r="D34" s="157"/>
      <c r="E34" s="154" t="s">
        <v>65</v>
      </c>
      <c r="F34" s="156">
        <v>0</v>
      </c>
      <c r="G34" s="156">
        <v>0</v>
      </c>
      <c r="H34" s="156">
        <v>0</v>
      </c>
      <c r="I34" s="156">
        <v>0</v>
      </c>
    </row>
    <row r="35" spans="1:9">
      <c r="A35" s="154">
        <v>31</v>
      </c>
      <c r="B35" s="155"/>
      <c r="C35" s="155"/>
      <c r="D35" s="152" t="s">
        <v>30</v>
      </c>
      <c r="E35" s="154" t="s">
        <v>63</v>
      </c>
      <c r="F35" s="105">
        <v>2500000</v>
      </c>
      <c r="G35" s="105">
        <v>595060</v>
      </c>
      <c r="H35" s="156">
        <v>0</v>
      </c>
      <c r="I35" s="105">
        <v>3095060</v>
      </c>
    </row>
    <row r="36" spans="1:9">
      <c r="A36" s="154">
        <v>32</v>
      </c>
      <c r="B36" s="155"/>
      <c r="C36" s="155"/>
      <c r="D36" s="155"/>
      <c r="E36" s="154" t="s">
        <v>64</v>
      </c>
      <c r="F36" s="105">
        <v>2500000</v>
      </c>
      <c r="G36" s="105">
        <v>470670</v>
      </c>
      <c r="H36" s="156">
        <v>0</v>
      </c>
      <c r="I36" s="105">
        <v>2970670</v>
      </c>
    </row>
    <row r="37" spans="1:9">
      <c r="A37" s="154">
        <v>33</v>
      </c>
      <c r="B37" s="155"/>
      <c r="C37" s="155"/>
      <c r="D37" s="157"/>
      <c r="E37" s="154" t="s">
        <v>65</v>
      </c>
      <c r="F37" s="156">
        <v>0</v>
      </c>
      <c r="G37" s="105">
        <v>124390</v>
      </c>
      <c r="H37" s="156">
        <v>0</v>
      </c>
      <c r="I37" s="105">
        <v>124390</v>
      </c>
    </row>
    <row r="38" spans="1:9">
      <c r="A38" s="154">
        <v>34</v>
      </c>
      <c r="B38" s="155"/>
      <c r="C38" s="155"/>
      <c r="D38" s="152" t="s">
        <v>31</v>
      </c>
      <c r="E38" s="154" t="s">
        <v>63</v>
      </c>
      <c r="F38" s="156">
        <v>0</v>
      </c>
      <c r="G38" s="105">
        <v>1547420</v>
      </c>
      <c r="H38" s="156">
        <v>0</v>
      </c>
      <c r="I38" s="105">
        <v>1547420</v>
      </c>
    </row>
    <row r="39" spans="1:9">
      <c r="A39" s="154">
        <v>35</v>
      </c>
      <c r="B39" s="155"/>
      <c r="C39" s="155"/>
      <c r="D39" s="155"/>
      <c r="E39" s="154" t="s">
        <v>64</v>
      </c>
      <c r="F39" s="156">
        <v>0</v>
      </c>
      <c r="G39" s="105">
        <v>1547420</v>
      </c>
      <c r="H39" s="156">
        <v>0</v>
      </c>
      <c r="I39" s="105">
        <v>1547420</v>
      </c>
    </row>
    <row r="40" spans="1:9">
      <c r="A40" s="154">
        <v>36</v>
      </c>
      <c r="B40" s="155"/>
      <c r="C40" s="155"/>
      <c r="D40" s="157"/>
      <c r="E40" s="154" t="s">
        <v>65</v>
      </c>
      <c r="F40" s="156">
        <v>0</v>
      </c>
      <c r="G40" s="156">
        <v>0</v>
      </c>
      <c r="H40" s="156">
        <v>0</v>
      </c>
      <c r="I40" s="156">
        <v>0</v>
      </c>
    </row>
    <row r="41" spans="1:9">
      <c r="A41" s="154">
        <v>37</v>
      </c>
      <c r="B41" s="155"/>
      <c r="C41" s="155"/>
      <c r="D41" s="152" t="s">
        <v>109</v>
      </c>
      <c r="E41" s="154" t="s">
        <v>63</v>
      </c>
      <c r="F41" s="156">
        <v>0</v>
      </c>
      <c r="G41" s="105">
        <v>794000</v>
      </c>
      <c r="H41" s="156">
        <v>0</v>
      </c>
      <c r="I41" s="105">
        <v>794000</v>
      </c>
    </row>
    <row r="42" spans="1:9">
      <c r="A42" s="154">
        <v>38</v>
      </c>
      <c r="B42" s="155"/>
      <c r="C42" s="155"/>
      <c r="D42" s="155"/>
      <c r="E42" s="154" t="s">
        <v>64</v>
      </c>
      <c r="F42" s="156">
        <v>0</v>
      </c>
      <c r="G42" s="105">
        <v>794000</v>
      </c>
      <c r="H42" s="156">
        <v>0</v>
      </c>
      <c r="I42" s="105">
        <v>794000</v>
      </c>
    </row>
    <row r="43" spans="1:9">
      <c r="A43" s="154">
        <v>39</v>
      </c>
      <c r="B43" s="155"/>
      <c r="C43" s="155"/>
      <c r="D43" s="157"/>
      <c r="E43" s="154" t="s">
        <v>65</v>
      </c>
      <c r="F43" s="156">
        <v>0</v>
      </c>
      <c r="G43" s="156">
        <v>0</v>
      </c>
      <c r="H43" s="156">
        <v>0</v>
      </c>
      <c r="I43" s="156">
        <v>0</v>
      </c>
    </row>
    <row r="44" spans="1:9">
      <c r="A44" s="154">
        <v>40</v>
      </c>
      <c r="B44" s="155"/>
      <c r="C44" s="155"/>
      <c r="D44" s="152" t="s">
        <v>111</v>
      </c>
      <c r="E44" s="154" t="s">
        <v>63</v>
      </c>
      <c r="F44" s="156">
        <v>0</v>
      </c>
      <c r="G44" s="105">
        <v>19000</v>
      </c>
      <c r="H44" s="156">
        <v>0</v>
      </c>
      <c r="I44" s="105">
        <v>19000</v>
      </c>
    </row>
    <row r="45" spans="1:9">
      <c r="A45" s="154">
        <v>41</v>
      </c>
      <c r="B45" s="155"/>
      <c r="C45" s="155"/>
      <c r="D45" s="155"/>
      <c r="E45" s="154" t="s">
        <v>64</v>
      </c>
      <c r="F45" s="156">
        <v>0</v>
      </c>
      <c r="G45" s="156">
        <v>0</v>
      </c>
      <c r="H45" s="156">
        <v>0</v>
      </c>
      <c r="I45" s="156">
        <v>0</v>
      </c>
    </row>
    <row r="46" spans="1:9">
      <c r="A46" s="154">
        <v>42</v>
      </c>
      <c r="B46" s="157"/>
      <c r="C46" s="157"/>
      <c r="D46" s="157"/>
      <c r="E46" s="154" t="s">
        <v>65</v>
      </c>
      <c r="F46" s="156">
        <v>0</v>
      </c>
      <c r="G46" s="105">
        <v>19000</v>
      </c>
      <c r="H46" s="156">
        <v>0</v>
      </c>
      <c r="I46" s="105">
        <v>19000</v>
      </c>
    </row>
    <row r="47" spans="1:9">
      <c r="A47" s="154">
        <v>43</v>
      </c>
      <c r="B47" s="152" t="s">
        <v>40</v>
      </c>
      <c r="C47" s="152" t="s">
        <v>37</v>
      </c>
      <c r="D47" s="152" t="s">
        <v>37</v>
      </c>
      <c r="E47" s="154" t="s">
        <v>63</v>
      </c>
      <c r="F47" s="156">
        <v>0</v>
      </c>
      <c r="G47" s="105">
        <v>132000</v>
      </c>
      <c r="H47" s="156">
        <v>0</v>
      </c>
      <c r="I47" s="105">
        <v>132000</v>
      </c>
    </row>
    <row r="48" spans="1:9">
      <c r="A48" s="154">
        <v>44</v>
      </c>
      <c r="B48" s="155"/>
      <c r="C48" s="155"/>
      <c r="D48" s="155"/>
      <c r="E48" s="154" t="s">
        <v>64</v>
      </c>
      <c r="F48" s="156">
        <v>0</v>
      </c>
      <c r="G48" s="105">
        <v>132000</v>
      </c>
      <c r="H48" s="156">
        <v>0</v>
      </c>
      <c r="I48" s="105">
        <v>132000</v>
      </c>
    </row>
    <row r="49" spans="1:9">
      <c r="A49" s="154">
        <v>45</v>
      </c>
      <c r="B49" s="155"/>
      <c r="C49" s="155"/>
      <c r="D49" s="157"/>
      <c r="E49" s="154" t="s">
        <v>65</v>
      </c>
      <c r="F49" s="156">
        <v>0</v>
      </c>
      <c r="G49" s="156">
        <v>0</v>
      </c>
      <c r="H49" s="156">
        <v>0</v>
      </c>
      <c r="I49" s="156">
        <v>0</v>
      </c>
    </row>
    <row r="50" spans="1:9">
      <c r="A50" s="154">
        <v>46</v>
      </c>
      <c r="B50" s="155"/>
      <c r="C50" s="155"/>
      <c r="D50" s="152" t="s">
        <v>38</v>
      </c>
      <c r="E50" s="154" t="s">
        <v>63</v>
      </c>
      <c r="F50" s="156">
        <v>0</v>
      </c>
      <c r="G50" s="105">
        <v>500000</v>
      </c>
      <c r="H50" s="156">
        <v>0</v>
      </c>
      <c r="I50" s="105">
        <v>500000</v>
      </c>
    </row>
    <row r="51" spans="1:9">
      <c r="A51" s="154">
        <v>47</v>
      </c>
      <c r="B51" s="155"/>
      <c r="C51" s="155"/>
      <c r="D51" s="155"/>
      <c r="E51" s="154" t="s">
        <v>64</v>
      </c>
      <c r="F51" s="156">
        <v>0</v>
      </c>
      <c r="G51" s="105">
        <v>500000</v>
      </c>
      <c r="H51" s="156">
        <v>0</v>
      </c>
      <c r="I51" s="105">
        <v>500000</v>
      </c>
    </row>
    <row r="52" spans="1:9">
      <c r="A52" s="154">
        <v>48</v>
      </c>
      <c r="B52" s="155"/>
      <c r="C52" s="155"/>
      <c r="D52" s="157"/>
      <c r="E52" s="154" t="s">
        <v>65</v>
      </c>
      <c r="F52" s="156">
        <v>0</v>
      </c>
      <c r="G52" s="156">
        <v>0</v>
      </c>
      <c r="H52" s="156">
        <v>0</v>
      </c>
      <c r="I52" s="156">
        <v>0</v>
      </c>
    </row>
    <row r="53" spans="1:9" ht="22.5" customHeight="1">
      <c r="A53" s="154">
        <v>49</v>
      </c>
      <c r="B53" s="155"/>
      <c r="C53" s="155"/>
      <c r="D53" s="152" t="s">
        <v>39</v>
      </c>
      <c r="E53" s="154" t="s">
        <v>63</v>
      </c>
      <c r="F53" s="156">
        <v>0</v>
      </c>
      <c r="G53" s="156">
        <v>0</v>
      </c>
      <c r="H53" s="156">
        <v>0</v>
      </c>
      <c r="I53" s="156">
        <v>0</v>
      </c>
    </row>
    <row r="54" spans="1:9">
      <c r="A54" s="154">
        <v>50</v>
      </c>
      <c r="B54" s="155"/>
      <c r="C54" s="155"/>
      <c r="D54" s="155"/>
      <c r="E54" s="154" t="s">
        <v>64</v>
      </c>
      <c r="F54" s="156">
        <v>0</v>
      </c>
      <c r="G54" s="156">
        <v>0</v>
      </c>
      <c r="H54" s="156">
        <v>0</v>
      </c>
      <c r="I54" s="156">
        <v>0</v>
      </c>
    </row>
    <row r="55" spans="1:9">
      <c r="A55" s="154">
        <v>51</v>
      </c>
      <c r="B55" s="157"/>
      <c r="C55" s="157"/>
      <c r="D55" s="157"/>
      <c r="E55" s="154" t="s">
        <v>65</v>
      </c>
      <c r="F55" s="156">
        <v>0</v>
      </c>
      <c r="G55" s="156">
        <v>0</v>
      </c>
      <c r="H55" s="156">
        <v>0</v>
      </c>
      <c r="I55" s="156">
        <v>0</v>
      </c>
    </row>
    <row r="56" spans="1:9">
      <c r="A56" s="154">
        <v>52</v>
      </c>
      <c r="B56" s="152" t="s">
        <v>43</v>
      </c>
      <c r="C56" s="152" t="s">
        <v>33</v>
      </c>
      <c r="D56" s="152" t="s">
        <v>113</v>
      </c>
      <c r="E56" s="154" t="s">
        <v>63</v>
      </c>
      <c r="F56" s="105">
        <v>800000</v>
      </c>
      <c r="G56" s="105">
        <v>2304610</v>
      </c>
      <c r="H56" s="156">
        <v>0</v>
      </c>
      <c r="I56" s="105">
        <v>3104610</v>
      </c>
    </row>
    <row r="57" spans="1:9">
      <c r="A57" s="154">
        <v>53</v>
      </c>
      <c r="B57" s="155"/>
      <c r="C57" s="155"/>
      <c r="D57" s="155"/>
      <c r="E57" s="154" t="s">
        <v>64</v>
      </c>
      <c r="F57" s="105">
        <v>800000</v>
      </c>
      <c r="G57" s="105">
        <v>2283540</v>
      </c>
      <c r="H57" s="156">
        <v>0</v>
      </c>
      <c r="I57" s="105">
        <v>3083540</v>
      </c>
    </row>
    <row r="58" spans="1:9">
      <c r="A58" s="154">
        <v>54</v>
      </c>
      <c r="B58" s="155"/>
      <c r="C58" s="157"/>
      <c r="D58" s="157"/>
      <c r="E58" s="154" t="s">
        <v>65</v>
      </c>
      <c r="F58" s="156">
        <v>0</v>
      </c>
      <c r="G58" s="105">
        <v>21070</v>
      </c>
      <c r="H58" s="156">
        <v>0</v>
      </c>
      <c r="I58" s="105">
        <v>21070</v>
      </c>
    </row>
    <row r="59" spans="1:9" ht="33.75" customHeight="1">
      <c r="A59" s="154">
        <v>55</v>
      </c>
      <c r="B59" s="155"/>
      <c r="C59" s="152" t="s">
        <v>43</v>
      </c>
      <c r="D59" s="152" t="s">
        <v>114</v>
      </c>
      <c r="E59" s="154" t="s">
        <v>63</v>
      </c>
      <c r="F59" s="105">
        <v>1300000</v>
      </c>
      <c r="G59" s="156">
        <v>0</v>
      </c>
      <c r="H59" s="105">
        <v>1543460</v>
      </c>
      <c r="I59" s="105">
        <v>2843460</v>
      </c>
    </row>
    <row r="60" spans="1:9">
      <c r="A60" s="154">
        <v>56</v>
      </c>
      <c r="B60" s="155"/>
      <c r="C60" s="155"/>
      <c r="D60" s="155"/>
      <c r="E60" s="154" t="s">
        <v>64</v>
      </c>
      <c r="F60" s="105">
        <v>1300000</v>
      </c>
      <c r="G60" s="156">
        <v>0</v>
      </c>
      <c r="H60" s="105">
        <v>1506560</v>
      </c>
      <c r="I60" s="105">
        <v>2806560</v>
      </c>
    </row>
    <row r="61" spans="1:9">
      <c r="A61" s="154">
        <v>57</v>
      </c>
      <c r="B61" s="155"/>
      <c r="C61" s="155"/>
      <c r="D61" s="157"/>
      <c r="E61" s="154" t="s">
        <v>65</v>
      </c>
      <c r="F61" s="156">
        <v>0</v>
      </c>
      <c r="G61" s="156">
        <v>0</v>
      </c>
      <c r="H61" s="105">
        <v>36900</v>
      </c>
      <c r="I61" s="105">
        <v>36900</v>
      </c>
    </row>
    <row r="62" spans="1:9" ht="22.5" customHeight="1">
      <c r="A62" s="154">
        <v>58</v>
      </c>
      <c r="B62" s="155"/>
      <c r="C62" s="155"/>
      <c r="D62" s="152" t="s">
        <v>115</v>
      </c>
      <c r="E62" s="154" t="s">
        <v>63</v>
      </c>
      <c r="F62" s="156">
        <v>0</v>
      </c>
      <c r="G62" s="156">
        <v>0</v>
      </c>
      <c r="H62" s="105">
        <v>537320</v>
      </c>
      <c r="I62" s="105">
        <v>537320</v>
      </c>
    </row>
    <row r="63" spans="1:9">
      <c r="A63" s="154">
        <v>59</v>
      </c>
      <c r="B63" s="155"/>
      <c r="C63" s="155"/>
      <c r="D63" s="155"/>
      <c r="E63" s="154" t="s">
        <v>64</v>
      </c>
      <c r="F63" s="156">
        <v>0</v>
      </c>
      <c r="G63" s="156">
        <v>0</v>
      </c>
      <c r="H63" s="105">
        <v>502220</v>
      </c>
      <c r="I63" s="105">
        <v>502220</v>
      </c>
    </row>
    <row r="64" spans="1:9">
      <c r="A64" s="154">
        <v>60</v>
      </c>
      <c r="B64" s="155"/>
      <c r="C64" s="155"/>
      <c r="D64" s="157"/>
      <c r="E64" s="154" t="s">
        <v>65</v>
      </c>
      <c r="F64" s="156">
        <v>0</v>
      </c>
      <c r="G64" s="156">
        <v>0</v>
      </c>
      <c r="H64" s="105">
        <v>35100</v>
      </c>
      <c r="I64" s="105">
        <v>35100</v>
      </c>
    </row>
    <row r="65" spans="1:9">
      <c r="A65" s="154">
        <v>61</v>
      </c>
      <c r="B65" s="155"/>
      <c r="C65" s="155"/>
      <c r="D65" s="116" t="s">
        <v>43</v>
      </c>
      <c r="E65" s="154" t="s">
        <v>63</v>
      </c>
      <c r="F65" s="156">
        <v>0</v>
      </c>
      <c r="G65" s="156">
        <v>0</v>
      </c>
      <c r="H65" s="105">
        <v>196660</v>
      </c>
      <c r="I65" s="105">
        <v>196660</v>
      </c>
    </row>
    <row r="66" spans="1:9">
      <c r="A66" s="154">
        <v>62</v>
      </c>
      <c r="B66" s="155"/>
      <c r="C66" s="155"/>
      <c r="D66" s="116"/>
      <c r="E66" s="154" t="s">
        <v>64</v>
      </c>
      <c r="F66" s="156">
        <v>0</v>
      </c>
      <c r="G66" s="156">
        <v>0</v>
      </c>
      <c r="H66" s="105">
        <v>196660</v>
      </c>
      <c r="I66" s="105">
        <v>196660</v>
      </c>
    </row>
    <row r="67" spans="1:9">
      <c r="A67" s="154">
        <v>63</v>
      </c>
      <c r="B67" s="155"/>
      <c r="C67" s="155"/>
      <c r="D67" s="122"/>
      <c r="E67" s="154" t="s">
        <v>65</v>
      </c>
      <c r="F67" s="156">
        <v>0</v>
      </c>
      <c r="G67" s="156">
        <v>0</v>
      </c>
      <c r="H67" s="156">
        <v>0</v>
      </c>
      <c r="I67" s="156">
        <v>0</v>
      </c>
    </row>
    <row r="68" spans="1:9" ht="22.5">
      <c r="A68" s="154">
        <v>64</v>
      </c>
      <c r="B68" s="155"/>
      <c r="C68" s="155"/>
      <c r="D68" s="116" t="s">
        <v>129</v>
      </c>
      <c r="E68" s="154" t="s">
        <v>63</v>
      </c>
      <c r="F68" s="156">
        <v>0</v>
      </c>
      <c r="G68" s="156">
        <v>0</v>
      </c>
      <c r="H68" s="105">
        <v>3696740</v>
      </c>
      <c r="I68" s="105">
        <v>3696740</v>
      </c>
    </row>
    <row r="69" spans="1:9">
      <c r="A69" s="154">
        <v>65</v>
      </c>
      <c r="B69" s="155"/>
      <c r="C69" s="155"/>
      <c r="D69" s="116"/>
      <c r="E69" s="154" t="s">
        <v>64</v>
      </c>
      <c r="F69" s="156">
        <v>0</v>
      </c>
      <c r="G69" s="156">
        <v>0</v>
      </c>
      <c r="H69" s="105">
        <v>3696310</v>
      </c>
      <c r="I69" s="105">
        <v>3696310</v>
      </c>
    </row>
    <row r="70" spans="1:9">
      <c r="A70" s="154">
        <v>66</v>
      </c>
      <c r="B70" s="157"/>
      <c r="C70" s="157"/>
      <c r="D70" s="122"/>
      <c r="E70" s="154" t="s">
        <v>65</v>
      </c>
      <c r="F70" s="156">
        <v>0</v>
      </c>
      <c r="G70" s="156">
        <v>0</v>
      </c>
      <c r="H70" s="156">
        <v>430</v>
      </c>
      <c r="I70" s="156">
        <v>430</v>
      </c>
    </row>
    <row r="71" spans="1:9">
      <c r="A71" s="154">
        <v>67</v>
      </c>
      <c r="B71" s="152" t="s">
        <v>50</v>
      </c>
      <c r="C71" s="152" t="s">
        <v>50</v>
      </c>
      <c r="D71" s="116" t="s">
        <v>50</v>
      </c>
      <c r="E71" s="154" t="s">
        <v>63</v>
      </c>
      <c r="F71" s="156">
        <v>0</v>
      </c>
      <c r="G71" s="105">
        <v>2100000</v>
      </c>
      <c r="H71" s="105">
        <v>3299670</v>
      </c>
      <c r="I71" s="105">
        <v>5399670</v>
      </c>
    </row>
    <row r="72" spans="1:9">
      <c r="A72" s="154">
        <v>68</v>
      </c>
      <c r="B72" s="155"/>
      <c r="C72" s="155"/>
      <c r="D72" s="116"/>
      <c r="E72" s="154" t="s">
        <v>64</v>
      </c>
      <c r="F72" s="156">
        <v>0</v>
      </c>
      <c r="G72" s="156">
        <v>0</v>
      </c>
      <c r="H72" s="105">
        <v>116440</v>
      </c>
      <c r="I72" s="105">
        <v>116440</v>
      </c>
    </row>
    <row r="73" spans="1:9">
      <c r="A73" s="154">
        <v>69</v>
      </c>
      <c r="B73" s="157"/>
      <c r="C73" s="157"/>
      <c r="D73" s="122"/>
      <c r="E73" s="154" t="s">
        <v>65</v>
      </c>
      <c r="F73" s="156">
        <v>0</v>
      </c>
      <c r="G73" s="105">
        <v>2100000</v>
      </c>
      <c r="H73" s="105">
        <v>3183230</v>
      </c>
      <c r="I73" s="105">
        <v>5283230</v>
      </c>
    </row>
    <row r="74" spans="1:9" ht="22.5" customHeight="1">
      <c r="A74" s="154">
        <v>70</v>
      </c>
      <c r="B74" s="152" t="s">
        <v>87</v>
      </c>
      <c r="C74" s="152" t="s">
        <v>87</v>
      </c>
      <c r="D74" s="116" t="s">
        <v>51</v>
      </c>
      <c r="E74" s="154" t="s">
        <v>63</v>
      </c>
      <c r="F74" s="156">
        <v>0</v>
      </c>
      <c r="G74" s="105">
        <v>18581799</v>
      </c>
      <c r="H74" s="156">
        <v>0</v>
      </c>
      <c r="I74" s="105">
        <v>18581799</v>
      </c>
    </row>
    <row r="75" spans="1:9">
      <c r="A75" s="154">
        <v>71</v>
      </c>
      <c r="B75" s="155"/>
      <c r="C75" s="155"/>
      <c r="D75" s="116"/>
      <c r="E75" s="154" t="s">
        <v>64</v>
      </c>
      <c r="F75" s="156">
        <v>0</v>
      </c>
      <c r="G75" s="156">
        <v>0</v>
      </c>
      <c r="H75" s="156">
        <v>0</v>
      </c>
      <c r="I75" s="156">
        <v>0</v>
      </c>
    </row>
    <row r="76" spans="1:9">
      <c r="A76" s="154">
        <v>72</v>
      </c>
      <c r="B76" s="157"/>
      <c r="C76" s="157"/>
      <c r="D76" s="122"/>
      <c r="E76" s="154" t="s">
        <v>65</v>
      </c>
      <c r="F76" s="156">
        <v>0</v>
      </c>
      <c r="G76" s="105">
        <v>18581799</v>
      </c>
      <c r="H76" s="156">
        <v>0</v>
      </c>
      <c r="I76" s="105">
        <v>18581799</v>
      </c>
    </row>
    <row r="77" spans="1:9">
      <c r="A77" s="158" t="s">
        <v>124</v>
      </c>
      <c r="B77" s="159"/>
      <c r="C77" s="159"/>
      <c r="D77" s="160"/>
      <c r="E77" s="128" t="s">
        <v>63</v>
      </c>
      <c r="F77" s="129">
        <v>103070000</v>
      </c>
      <c r="G77" s="129">
        <v>42200000</v>
      </c>
      <c r="H77" s="129">
        <v>28917000</v>
      </c>
      <c r="I77" s="129">
        <v>174187000</v>
      </c>
    </row>
    <row r="78" spans="1:9">
      <c r="A78" s="161"/>
      <c r="B78" s="162"/>
      <c r="C78" s="162"/>
      <c r="D78" s="163"/>
      <c r="E78" s="131" t="s">
        <v>64</v>
      </c>
      <c r="F78" s="132">
        <v>103070000</v>
      </c>
      <c r="G78" s="132">
        <v>21353741</v>
      </c>
      <c r="H78" s="132">
        <v>25661340</v>
      </c>
      <c r="I78" s="132">
        <v>150085081</v>
      </c>
    </row>
    <row r="79" spans="1:9">
      <c r="A79" s="164"/>
      <c r="B79" s="165"/>
      <c r="C79" s="165"/>
      <c r="D79" s="166"/>
      <c r="E79" s="131" t="s">
        <v>65</v>
      </c>
      <c r="F79" s="134">
        <v>0</v>
      </c>
      <c r="G79" s="132">
        <v>20846259</v>
      </c>
      <c r="H79" s="132">
        <v>3255660</v>
      </c>
      <c r="I79" s="132">
        <v>24101919</v>
      </c>
    </row>
  </sheetData>
  <mergeCells count="36">
    <mergeCell ref="A1:I1"/>
    <mergeCell ref="D62:D64"/>
    <mergeCell ref="B71:B73"/>
    <mergeCell ref="C71:C73"/>
    <mergeCell ref="B74:B76"/>
    <mergeCell ref="C74:C76"/>
    <mergeCell ref="A77:D79"/>
    <mergeCell ref="B47:B55"/>
    <mergeCell ref="C47:C55"/>
    <mergeCell ref="D47:D49"/>
    <mergeCell ref="D50:D52"/>
    <mergeCell ref="D53:D55"/>
    <mergeCell ref="B56:B70"/>
    <mergeCell ref="C56:C58"/>
    <mergeCell ref="D56:D58"/>
    <mergeCell ref="C59:C70"/>
    <mergeCell ref="D59:D61"/>
    <mergeCell ref="D20:D22"/>
    <mergeCell ref="D23:D25"/>
    <mergeCell ref="D26:D28"/>
    <mergeCell ref="C29:C46"/>
    <mergeCell ref="D29:D31"/>
    <mergeCell ref="D32:D34"/>
    <mergeCell ref="D35:D37"/>
    <mergeCell ref="D38:D40"/>
    <mergeCell ref="D41:D43"/>
    <mergeCell ref="D44:D46"/>
    <mergeCell ref="A3:C3"/>
    <mergeCell ref="B5:B46"/>
    <mergeCell ref="C5:C19"/>
    <mergeCell ref="D5:D7"/>
    <mergeCell ref="D8:D10"/>
    <mergeCell ref="D11:D13"/>
    <mergeCell ref="D14:D16"/>
    <mergeCell ref="D17:D19"/>
    <mergeCell ref="C20:C28"/>
  </mergeCells>
  <phoneticPr fontId="4" type="noConversion"/>
  <pageMargins left="0.39370078740157483" right="0.31496062992125984" top="0.51181102362204722" bottom="0.51181102362204722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sqref="A1:L1"/>
    </sheetView>
  </sheetViews>
  <sheetFormatPr defaultRowHeight="16.5"/>
  <cols>
    <col min="1" max="2" width="12.625" customWidth="1"/>
    <col min="3" max="3" width="14.125" customWidth="1"/>
    <col min="4" max="8" width="12.625" customWidth="1"/>
    <col min="9" max="9" width="16.375" customWidth="1"/>
    <col min="10" max="12" width="12.625" customWidth="1"/>
  </cols>
  <sheetData>
    <row r="1" spans="1:12" ht="44.25" customHeight="1">
      <c r="A1" s="167" t="s">
        <v>130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3.5" customHeight="1">
      <c r="A2" s="168" t="s">
        <v>131</v>
      </c>
      <c r="B2" s="169"/>
      <c r="C2" s="169"/>
      <c r="D2" s="169"/>
      <c r="E2" s="169"/>
      <c r="F2" s="169"/>
      <c r="G2" s="170" t="s">
        <v>132</v>
      </c>
      <c r="H2" s="170"/>
      <c r="I2" s="170"/>
      <c r="J2" s="170"/>
      <c r="K2" s="170"/>
      <c r="L2" s="170"/>
    </row>
    <row r="3" spans="1:12" ht="14.45" customHeight="1">
      <c r="A3" s="171" t="s">
        <v>133</v>
      </c>
      <c r="B3" s="171"/>
      <c r="C3" s="171"/>
      <c r="D3" s="172" t="s">
        <v>134</v>
      </c>
      <c r="E3" s="172" t="s">
        <v>135</v>
      </c>
      <c r="F3" s="172" t="s">
        <v>136</v>
      </c>
      <c r="G3" s="171" t="s">
        <v>137</v>
      </c>
      <c r="H3" s="171"/>
      <c r="I3" s="171"/>
      <c r="J3" s="173" t="s">
        <v>134</v>
      </c>
      <c r="K3" s="173" t="s">
        <v>135</v>
      </c>
      <c r="L3" s="173" t="s">
        <v>136</v>
      </c>
    </row>
    <row r="4" spans="1:12" ht="14.45" customHeight="1">
      <c r="A4" s="174" t="s">
        <v>138</v>
      </c>
      <c r="B4" s="175" t="s">
        <v>139</v>
      </c>
      <c r="C4" s="176" t="s">
        <v>140</v>
      </c>
      <c r="D4" s="177"/>
      <c r="E4" s="177"/>
      <c r="F4" s="177"/>
      <c r="G4" s="175" t="s">
        <v>138</v>
      </c>
      <c r="H4" s="175" t="s">
        <v>139</v>
      </c>
      <c r="I4" s="175" t="s">
        <v>140</v>
      </c>
      <c r="J4" s="173"/>
      <c r="K4" s="173"/>
      <c r="L4" s="173"/>
    </row>
    <row r="5" spans="1:12" ht="14.45" customHeight="1">
      <c r="A5" s="178"/>
      <c r="B5" s="179"/>
      <c r="C5" s="180" t="s">
        <v>141</v>
      </c>
      <c r="D5" s="181">
        <v>14275000</v>
      </c>
      <c r="E5" s="182">
        <v>14935000</v>
      </c>
      <c r="F5" s="182">
        <f>E5-D5</f>
        <v>660000</v>
      </c>
      <c r="G5" s="183"/>
      <c r="H5" s="184"/>
      <c r="I5" s="180" t="s">
        <v>71</v>
      </c>
      <c r="J5" s="182">
        <v>94576000</v>
      </c>
      <c r="K5" s="182">
        <v>94576000</v>
      </c>
      <c r="L5" s="182">
        <f>K5-J5</f>
        <v>0</v>
      </c>
    </row>
    <row r="6" spans="1:12" ht="14.45" customHeight="1">
      <c r="A6" s="185"/>
      <c r="B6" s="180" t="s">
        <v>142</v>
      </c>
      <c r="C6" s="186"/>
      <c r="D6" s="181">
        <v>14275000</v>
      </c>
      <c r="E6" s="182">
        <v>14935000</v>
      </c>
      <c r="F6" s="182"/>
      <c r="G6" s="186"/>
      <c r="H6" s="186"/>
      <c r="I6" s="180" t="s">
        <v>72</v>
      </c>
      <c r="J6" s="182">
        <v>19914380</v>
      </c>
      <c r="K6" s="182">
        <v>19914380</v>
      </c>
      <c r="L6" s="182">
        <f t="shared" ref="L6:L26" si="0">K6-J6</f>
        <v>0</v>
      </c>
    </row>
    <row r="7" spans="1:12" ht="14.45" customHeight="1">
      <c r="A7" s="187" t="s">
        <v>143</v>
      </c>
      <c r="B7" s="187"/>
      <c r="C7" s="187"/>
      <c r="D7" s="181">
        <v>14275000</v>
      </c>
      <c r="E7" s="182">
        <v>14935000</v>
      </c>
      <c r="F7" s="182">
        <f>E7-D7</f>
        <v>660000</v>
      </c>
      <c r="G7" s="186"/>
      <c r="H7" s="186"/>
      <c r="I7" s="180" t="s">
        <v>98</v>
      </c>
      <c r="J7" s="182">
        <v>9304370</v>
      </c>
      <c r="K7" s="182">
        <v>9304370</v>
      </c>
      <c r="L7" s="182">
        <f t="shared" si="0"/>
        <v>0</v>
      </c>
    </row>
    <row r="8" spans="1:12" ht="14.45" customHeight="1">
      <c r="A8" s="183"/>
      <c r="B8" s="188"/>
      <c r="C8" s="180" t="s">
        <v>99</v>
      </c>
      <c r="D8" s="182">
        <v>131137000</v>
      </c>
      <c r="E8" s="189">
        <v>131137000</v>
      </c>
      <c r="F8" s="182">
        <f t="shared" ref="F8:F9" si="1">E8-D8</f>
        <v>0</v>
      </c>
      <c r="G8" s="186"/>
      <c r="H8" s="186"/>
      <c r="I8" s="180" t="s">
        <v>100</v>
      </c>
      <c r="J8" s="182">
        <v>9014560</v>
      </c>
      <c r="K8" s="182">
        <v>9014560</v>
      </c>
      <c r="L8" s="182">
        <f t="shared" si="0"/>
        <v>0</v>
      </c>
    </row>
    <row r="9" spans="1:12" ht="14.45" customHeight="1">
      <c r="A9" s="186"/>
      <c r="B9" s="187"/>
      <c r="C9" s="180" t="s">
        <v>101</v>
      </c>
      <c r="D9" s="182">
        <v>4800000</v>
      </c>
      <c r="E9" s="182">
        <v>4800000</v>
      </c>
      <c r="F9" s="182">
        <f t="shared" si="1"/>
        <v>0</v>
      </c>
      <c r="G9" s="186"/>
      <c r="H9" s="187"/>
      <c r="I9" s="180" t="s">
        <v>102</v>
      </c>
      <c r="J9" s="182">
        <v>2199059</v>
      </c>
      <c r="K9" s="182">
        <v>2199059</v>
      </c>
      <c r="L9" s="182">
        <f t="shared" si="0"/>
        <v>0</v>
      </c>
    </row>
    <row r="10" spans="1:12" ht="14.45" customHeight="1">
      <c r="A10" s="187"/>
      <c r="B10" s="180" t="s">
        <v>126</v>
      </c>
      <c r="C10" s="180"/>
      <c r="D10" s="181">
        <v>135937000</v>
      </c>
      <c r="E10" s="181">
        <v>135937000</v>
      </c>
      <c r="F10" s="182"/>
      <c r="G10" s="186"/>
      <c r="H10" s="180" t="s">
        <v>75</v>
      </c>
      <c r="I10" s="180"/>
      <c r="J10" s="181">
        <v>135008369</v>
      </c>
      <c r="K10" s="181">
        <v>135008369</v>
      </c>
      <c r="L10" s="182">
        <f t="shared" si="0"/>
        <v>0</v>
      </c>
    </row>
    <row r="11" spans="1:12" ht="14.45" customHeight="1">
      <c r="A11" s="180" t="s">
        <v>126</v>
      </c>
      <c r="B11" s="180"/>
      <c r="C11" s="180"/>
      <c r="D11" s="181">
        <v>135937000</v>
      </c>
      <c r="E11" s="181">
        <v>135937000</v>
      </c>
      <c r="F11" s="182">
        <f>E11-D11</f>
        <v>0</v>
      </c>
      <c r="G11" s="186"/>
      <c r="H11" s="184"/>
      <c r="I11" s="180" t="s">
        <v>76</v>
      </c>
      <c r="J11" s="182">
        <v>774000</v>
      </c>
      <c r="K11" s="182">
        <v>774000</v>
      </c>
      <c r="L11" s="182">
        <f t="shared" si="0"/>
        <v>0</v>
      </c>
    </row>
    <row r="12" spans="1:12" ht="14.45" customHeight="1">
      <c r="A12" s="183"/>
      <c r="C12" s="180" t="s">
        <v>10</v>
      </c>
      <c r="D12" s="181">
        <v>1000000</v>
      </c>
      <c r="E12" s="181">
        <v>1000000</v>
      </c>
      <c r="F12" s="182">
        <f t="shared" ref="F12:F26" si="2">E12-D12</f>
        <v>0</v>
      </c>
      <c r="G12" s="186"/>
      <c r="H12" s="186"/>
      <c r="I12" s="180" t="s">
        <v>105</v>
      </c>
      <c r="J12" s="181">
        <v>1350000</v>
      </c>
      <c r="K12" s="181">
        <v>1350000</v>
      </c>
      <c r="L12" s="182">
        <f t="shared" si="0"/>
        <v>0</v>
      </c>
    </row>
    <row r="13" spans="1:12" ht="14.45" customHeight="1">
      <c r="A13" s="186"/>
      <c r="B13" s="187"/>
      <c r="C13" s="180" t="s">
        <v>12</v>
      </c>
      <c r="D13" s="181">
        <v>2160000</v>
      </c>
      <c r="E13" s="181">
        <v>2260000</v>
      </c>
      <c r="F13" s="182">
        <f t="shared" si="2"/>
        <v>100000</v>
      </c>
      <c r="G13" s="186"/>
      <c r="H13" s="187"/>
      <c r="I13" s="180" t="s">
        <v>22</v>
      </c>
      <c r="J13" s="181">
        <v>212300</v>
      </c>
      <c r="K13" s="181">
        <v>212300</v>
      </c>
      <c r="L13" s="182">
        <f t="shared" si="0"/>
        <v>0</v>
      </c>
    </row>
    <row r="14" spans="1:12" ht="14.45" customHeight="1">
      <c r="A14" s="187"/>
      <c r="B14" s="180" t="s">
        <v>14</v>
      </c>
      <c r="C14" s="180"/>
      <c r="D14" s="181">
        <v>3160000</v>
      </c>
      <c r="E14" s="181">
        <v>3260000</v>
      </c>
      <c r="F14" s="182"/>
      <c r="G14" s="186"/>
      <c r="H14" s="180" t="s">
        <v>24</v>
      </c>
      <c r="I14" s="180"/>
      <c r="J14" s="181">
        <v>2336300</v>
      </c>
      <c r="K14" s="181">
        <v>2336300</v>
      </c>
      <c r="L14" s="182">
        <f t="shared" si="0"/>
        <v>0</v>
      </c>
    </row>
    <row r="15" spans="1:12" ht="14.45" customHeight="1">
      <c r="A15" s="180" t="s">
        <v>14</v>
      </c>
      <c r="B15" s="180"/>
      <c r="C15" s="180"/>
      <c r="D15" s="181">
        <v>3160000</v>
      </c>
      <c r="E15" s="181">
        <v>3260000</v>
      </c>
      <c r="F15" s="182">
        <f t="shared" si="2"/>
        <v>100000</v>
      </c>
      <c r="G15" s="186"/>
      <c r="H15" s="184"/>
      <c r="I15" s="180" t="s">
        <v>77</v>
      </c>
      <c r="J15" s="181">
        <v>602430</v>
      </c>
      <c r="K15" s="181">
        <v>602430</v>
      </c>
      <c r="L15" s="182">
        <f t="shared" si="0"/>
        <v>0</v>
      </c>
    </row>
    <row r="16" spans="1:12" ht="14.45" customHeight="1">
      <c r="A16" s="183"/>
      <c r="C16" s="180" t="s">
        <v>107</v>
      </c>
      <c r="D16" s="181">
        <v>3000000</v>
      </c>
      <c r="E16" s="181">
        <v>3000000</v>
      </c>
      <c r="F16" s="182">
        <f t="shared" si="2"/>
        <v>0</v>
      </c>
      <c r="G16" s="186"/>
      <c r="H16" s="186"/>
      <c r="I16" s="180" t="s">
        <v>78</v>
      </c>
      <c r="J16" s="181">
        <v>1299653</v>
      </c>
      <c r="K16" s="181">
        <v>1299653</v>
      </c>
      <c r="L16" s="182">
        <f t="shared" si="0"/>
        <v>0</v>
      </c>
    </row>
    <row r="17" spans="1:12" ht="14.45" customHeight="1">
      <c r="A17" s="187"/>
      <c r="B17" s="187" t="s">
        <v>127</v>
      </c>
      <c r="C17" s="180"/>
      <c r="D17" s="181">
        <v>3000000</v>
      </c>
      <c r="E17" s="181">
        <v>3000000</v>
      </c>
      <c r="F17" s="182"/>
      <c r="G17" s="186"/>
      <c r="H17" s="186"/>
      <c r="I17" s="180" t="s">
        <v>30</v>
      </c>
      <c r="J17" s="181">
        <v>2612450</v>
      </c>
      <c r="K17" s="181">
        <v>2583820</v>
      </c>
      <c r="L17" s="182">
        <f t="shared" si="0"/>
        <v>-28630</v>
      </c>
    </row>
    <row r="18" spans="1:12" ht="14.45" customHeight="1">
      <c r="A18" s="180" t="s">
        <v>127</v>
      </c>
      <c r="B18" s="180"/>
      <c r="C18" s="180"/>
      <c r="D18" s="181">
        <v>3000000</v>
      </c>
      <c r="E18" s="181">
        <v>3000000</v>
      </c>
      <c r="F18" s="182">
        <f t="shared" si="2"/>
        <v>0</v>
      </c>
      <c r="G18" s="186"/>
      <c r="H18" s="186"/>
      <c r="I18" s="180" t="s">
        <v>31</v>
      </c>
      <c r="J18" s="181">
        <v>515690</v>
      </c>
      <c r="K18" s="181">
        <v>515690</v>
      </c>
      <c r="L18" s="182">
        <f t="shared" si="0"/>
        <v>0</v>
      </c>
    </row>
    <row r="19" spans="1:12" ht="14.45" customHeight="1">
      <c r="A19" s="183"/>
      <c r="C19" s="180" t="s">
        <v>25</v>
      </c>
      <c r="D19" s="181">
        <v>7979888</v>
      </c>
      <c r="E19" s="182">
        <v>7979888</v>
      </c>
      <c r="F19" s="182">
        <f t="shared" si="2"/>
        <v>0</v>
      </c>
      <c r="G19" s="186"/>
      <c r="H19" s="187"/>
      <c r="I19" s="180" t="s">
        <v>111</v>
      </c>
      <c r="J19" s="181">
        <v>0</v>
      </c>
      <c r="K19" s="181">
        <v>0</v>
      </c>
      <c r="L19" s="182">
        <f t="shared" si="0"/>
        <v>0</v>
      </c>
    </row>
    <row r="20" spans="1:12" ht="14.45" customHeight="1">
      <c r="A20" s="186"/>
      <c r="B20" s="187"/>
      <c r="C20" s="180" t="s">
        <v>66</v>
      </c>
      <c r="D20" s="181">
        <v>16488925</v>
      </c>
      <c r="E20" s="181">
        <v>16488925</v>
      </c>
      <c r="F20" s="182">
        <f t="shared" si="2"/>
        <v>0</v>
      </c>
      <c r="G20" s="187"/>
      <c r="H20" s="180" t="s">
        <v>33</v>
      </c>
      <c r="I20" s="180"/>
      <c r="J20" s="181">
        <v>5030223</v>
      </c>
      <c r="K20" s="181">
        <v>5001593</v>
      </c>
      <c r="L20" s="182">
        <f t="shared" si="0"/>
        <v>-28630</v>
      </c>
    </row>
    <row r="21" spans="1:12" ht="14.45" customHeight="1">
      <c r="A21" s="187"/>
      <c r="B21" s="180" t="s">
        <v>29</v>
      </c>
      <c r="C21" s="180"/>
      <c r="D21" s="181">
        <v>24468813</v>
      </c>
      <c r="E21" s="181">
        <v>24468813</v>
      </c>
      <c r="F21" s="182"/>
      <c r="G21" s="180" t="s">
        <v>144</v>
      </c>
      <c r="H21" s="180"/>
      <c r="I21" s="180"/>
      <c r="J21" s="181">
        <v>142374892</v>
      </c>
      <c r="K21" s="181">
        <v>142346262</v>
      </c>
      <c r="L21" s="182">
        <f t="shared" si="0"/>
        <v>-28630</v>
      </c>
    </row>
    <row r="22" spans="1:12" ht="14.45" customHeight="1">
      <c r="A22" s="180" t="s">
        <v>29</v>
      </c>
      <c r="B22" s="180"/>
      <c r="C22" s="180"/>
      <c r="D22" s="181">
        <v>24468813</v>
      </c>
      <c r="E22" s="181">
        <v>24468813</v>
      </c>
      <c r="F22" s="182">
        <f t="shared" si="2"/>
        <v>0</v>
      </c>
      <c r="G22" s="184"/>
      <c r="H22" s="184"/>
      <c r="I22" s="180" t="s">
        <v>37</v>
      </c>
      <c r="J22" s="181">
        <v>0</v>
      </c>
      <c r="K22" s="181">
        <v>0</v>
      </c>
      <c r="L22" s="182">
        <f t="shared" si="0"/>
        <v>0</v>
      </c>
    </row>
    <row r="23" spans="1:12" ht="14.45" customHeight="1">
      <c r="A23" s="183"/>
      <c r="C23" s="180" t="s">
        <v>32</v>
      </c>
      <c r="D23" s="189">
        <v>9170</v>
      </c>
      <c r="E23" s="182">
        <v>19677</v>
      </c>
      <c r="F23" s="182">
        <f t="shared" si="2"/>
        <v>10507</v>
      </c>
      <c r="G23" s="186"/>
      <c r="H23" s="186"/>
      <c r="I23" s="180" t="s">
        <v>38</v>
      </c>
      <c r="J23" s="181">
        <v>7090000</v>
      </c>
      <c r="K23" s="181">
        <v>7090000</v>
      </c>
      <c r="L23" s="182">
        <f t="shared" si="0"/>
        <v>0</v>
      </c>
    </row>
    <row r="24" spans="1:12" ht="14.45" customHeight="1">
      <c r="A24" s="186"/>
      <c r="B24" s="187"/>
      <c r="C24" s="180" t="s">
        <v>34</v>
      </c>
      <c r="D24" s="182">
        <v>2014017</v>
      </c>
      <c r="E24" s="182">
        <v>2014017</v>
      </c>
      <c r="F24" s="182">
        <f>E24-D24</f>
        <v>0</v>
      </c>
      <c r="G24" s="186"/>
      <c r="H24" s="187"/>
      <c r="I24" s="180" t="s">
        <v>39</v>
      </c>
      <c r="J24" s="181">
        <v>0</v>
      </c>
      <c r="K24" s="181">
        <v>0</v>
      </c>
      <c r="L24" s="182">
        <f t="shared" si="0"/>
        <v>0</v>
      </c>
    </row>
    <row r="25" spans="1:12" ht="14.45" customHeight="1">
      <c r="A25" s="185"/>
      <c r="B25" s="180" t="s">
        <v>36</v>
      </c>
      <c r="C25" s="180"/>
      <c r="D25" s="181">
        <v>2023187</v>
      </c>
      <c r="E25" s="181">
        <v>2033694</v>
      </c>
      <c r="F25" s="182">
        <f t="shared" si="2"/>
        <v>10507</v>
      </c>
      <c r="G25" s="187"/>
      <c r="H25" s="180" t="s">
        <v>37</v>
      </c>
      <c r="I25" s="180"/>
      <c r="J25" s="181">
        <v>7090000</v>
      </c>
      <c r="K25" s="181">
        <v>7090000</v>
      </c>
      <c r="L25" s="182">
        <f t="shared" si="0"/>
        <v>0</v>
      </c>
    </row>
    <row r="26" spans="1:12" ht="14.45" customHeight="1">
      <c r="A26" s="180" t="s">
        <v>36</v>
      </c>
      <c r="B26" s="180"/>
      <c r="C26" s="180"/>
      <c r="D26" s="181">
        <v>2023187</v>
      </c>
      <c r="E26" s="181">
        <v>2033694</v>
      </c>
      <c r="F26" s="182">
        <f t="shared" si="2"/>
        <v>10507</v>
      </c>
      <c r="G26" s="180" t="s">
        <v>40</v>
      </c>
      <c r="H26" s="180"/>
      <c r="I26" s="180"/>
      <c r="J26" s="181">
        <v>7090000</v>
      </c>
      <c r="K26" s="181">
        <v>7090000</v>
      </c>
      <c r="L26" s="182">
        <f t="shared" si="0"/>
        <v>0</v>
      </c>
    </row>
    <row r="27" spans="1:12" ht="14.45" customHeight="1">
      <c r="A27" s="190"/>
      <c r="B27" s="190"/>
      <c r="C27" s="190"/>
      <c r="D27" s="191"/>
      <c r="E27" s="191"/>
      <c r="F27" s="191"/>
      <c r="G27" s="184"/>
      <c r="H27" s="179"/>
      <c r="I27" s="180" t="s">
        <v>113</v>
      </c>
      <c r="J27" s="181">
        <v>2098460</v>
      </c>
      <c r="K27" s="181">
        <v>2098460</v>
      </c>
      <c r="L27" s="182">
        <f>K27-J28</f>
        <v>0</v>
      </c>
    </row>
    <row r="28" spans="1:12" ht="14.45" customHeight="1">
      <c r="A28" s="179"/>
      <c r="B28" s="179"/>
      <c r="C28" s="179"/>
      <c r="D28" s="179"/>
      <c r="E28" s="179"/>
      <c r="F28" s="179"/>
      <c r="G28" s="186"/>
      <c r="H28" s="180" t="s">
        <v>33</v>
      </c>
      <c r="I28" s="180"/>
      <c r="J28" s="181">
        <v>2098460</v>
      </c>
      <c r="K28" s="181">
        <v>2098460</v>
      </c>
      <c r="L28" s="182">
        <f>K28-J29</f>
        <v>0</v>
      </c>
    </row>
    <row r="29" spans="1:12" ht="14.45" customHeight="1">
      <c r="A29" s="179"/>
      <c r="B29" s="179"/>
      <c r="C29" s="179"/>
      <c r="D29" s="179"/>
      <c r="E29" s="179"/>
      <c r="F29" s="179"/>
      <c r="G29" s="186"/>
      <c r="H29" s="183"/>
      <c r="I29" s="180"/>
      <c r="J29" s="181">
        <v>2098460</v>
      </c>
      <c r="K29" s="181">
        <v>2098460</v>
      </c>
      <c r="L29" s="182">
        <f t="shared" ref="L29:L41" si="3">K29-J29</f>
        <v>0</v>
      </c>
    </row>
    <row r="30" spans="1:12" ht="14.45" customHeight="1">
      <c r="A30" s="179"/>
      <c r="B30" s="179"/>
      <c r="C30" s="179"/>
      <c r="D30" s="179"/>
      <c r="E30" s="179"/>
      <c r="F30" s="179"/>
      <c r="G30" s="186"/>
      <c r="H30" s="192"/>
      <c r="I30" s="180" t="s">
        <v>114</v>
      </c>
      <c r="J30" s="181">
        <v>4450140</v>
      </c>
      <c r="K30" s="181">
        <v>4416930</v>
      </c>
      <c r="L30" s="182">
        <f t="shared" si="3"/>
        <v>-33210</v>
      </c>
    </row>
    <row r="31" spans="1:12" ht="14.45" customHeight="1">
      <c r="A31" s="179"/>
      <c r="B31" s="179"/>
      <c r="C31" s="179"/>
      <c r="D31" s="179"/>
      <c r="E31" s="179"/>
      <c r="F31" s="179"/>
      <c r="G31" s="186"/>
      <c r="H31" s="186"/>
      <c r="I31" s="180" t="s">
        <v>115</v>
      </c>
      <c r="J31" s="181">
        <v>587960</v>
      </c>
      <c r="K31" s="181">
        <v>587960</v>
      </c>
      <c r="L31" s="182">
        <f t="shared" si="3"/>
        <v>0</v>
      </c>
    </row>
    <row r="32" spans="1:12" ht="14.45" customHeight="1">
      <c r="A32" s="179"/>
      <c r="B32" s="179"/>
      <c r="C32" s="179"/>
      <c r="D32" s="179"/>
      <c r="E32" s="179"/>
      <c r="F32" s="179"/>
      <c r="G32" s="186"/>
      <c r="H32" s="187"/>
      <c r="I32" s="180" t="s">
        <v>145</v>
      </c>
      <c r="J32" s="181">
        <v>4145000</v>
      </c>
      <c r="K32" s="181">
        <v>4145000</v>
      </c>
      <c r="L32" s="182">
        <f t="shared" si="3"/>
        <v>0</v>
      </c>
    </row>
    <row r="33" spans="1:12" ht="14.45" customHeight="1">
      <c r="A33" s="193"/>
      <c r="B33" s="193"/>
      <c r="C33" s="193"/>
      <c r="D33" s="194"/>
      <c r="E33" s="194"/>
      <c r="F33" s="194"/>
      <c r="G33" s="187"/>
      <c r="H33" s="180" t="s">
        <v>43</v>
      </c>
      <c r="I33" s="180"/>
      <c r="J33" s="181">
        <v>9183100</v>
      </c>
      <c r="K33" s="181">
        <v>9149890</v>
      </c>
      <c r="L33" s="182">
        <f t="shared" si="3"/>
        <v>-33210</v>
      </c>
    </row>
    <row r="34" spans="1:12" ht="14.45" customHeight="1">
      <c r="A34" s="179"/>
      <c r="B34" s="179"/>
      <c r="C34" s="179"/>
      <c r="D34" s="179"/>
      <c r="E34" s="179"/>
      <c r="F34" s="179"/>
      <c r="G34" s="180" t="s">
        <v>43</v>
      </c>
      <c r="H34" s="180"/>
      <c r="I34" s="180"/>
      <c r="J34" s="181">
        <v>11281560</v>
      </c>
      <c r="K34" s="181">
        <v>11248350</v>
      </c>
      <c r="L34" s="182">
        <f t="shared" si="3"/>
        <v>-33210</v>
      </c>
    </row>
    <row r="35" spans="1:12" ht="14.45" customHeight="1">
      <c r="A35" s="179"/>
      <c r="B35" s="179"/>
      <c r="C35" s="179"/>
      <c r="D35" s="179"/>
      <c r="E35" s="179"/>
      <c r="F35" s="179"/>
      <c r="G35" s="184"/>
      <c r="H35" s="179"/>
      <c r="I35" s="180" t="s">
        <v>50</v>
      </c>
      <c r="J35" s="181">
        <v>0</v>
      </c>
      <c r="K35" s="181">
        <v>0</v>
      </c>
      <c r="L35" s="182">
        <f t="shared" si="3"/>
        <v>0</v>
      </c>
    </row>
    <row r="36" spans="1:12" ht="14.45" customHeight="1">
      <c r="A36" s="179"/>
      <c r="B36" s="179"/>
      <c r="C36" s="179"/>
      <c r="D36" s="179"/>
      <c r="E36" s="179"/>
      <c r="F36" s="179"/>
      <c r="G36" s="187"/>
      <c r="H36" s="180" t="s">
        <v>50</v>
      </c>
      <c r="I36" s="180"/>
      <c r="J36" s="181">
        <v>0</v>
      </c>
      <c r="K36" s="181">
        <v>0</v>
      </c>
      <c r="L36" s="182">
        <f t="shared" si="3"/>
        <v>0</v>
      </c>
    </row>
    <row r="37" spans="1:12" ht="14.45" customHeight="1">
      <c r="A37" s="179"/>
      <c r="B37" s="179"/>
      <c r="C37" s="179"/>
      <c r="D37" s="179"/>
      <c r="E37" s="179"/>
      <c r="F37" s="179"/>
      <c r="G37" s="180" t="s">
        <v>50</v>
      </c>
      <c r="H37" s="180"/>
      <c r="I37" s="180"/>
      <c r="J37" s="181">
        <v>0</v>
      </c>
      <c r="K37" s="181">
        <v>0</v>
      </c>
      <c r="L37" s="182">
        <f t="shared" si="3"/>
        <v>0</v>
      </c>
    </row>
    <row r="38" spans="1:12" ht="14.45" customHeight="1">
      <c r="A38" s="179"/>
      <c r="B38" s="179"/>
      <c r="C38" s="179"/>
      <c r="D38" s="179"/>
      <c r="E38" s="179"/>
      <c r="F38" s="179"/>
      <c r="G38" s="184"/>
      <c r="H38" s="184"/>
      <c r="I38" s="180" t="s">
        <v>51</v>
      </c>
      <c r="J38" s="181">
        <v>21939278</v>
      </c>
      <c r="K38" s="181">
        <v>0</v>
      </c>
      <c r="L38" s="182">
        <f t="shared" si="3"/>
        <v>-21939278</v>
      </c>
    </row>
    <row r="39" spans="1:12" ht="14.45" customHeight="1">
      <c r="A39" s="179"/>
      <c r="B39" s="179"/>
      <c r="C39" s="179"/>
      <c r="D39" s="179"/>
      <c r="E39" s="179"/>
      <c r="F39" s="179"/>
      <c r="G39" s="186"/>
      <c r="H39" s="187"/>
      <c r="I39" s="180" t="s">
        <v>146</v>
      </c>
      <c r="J39" s="181">
        <v>178270</v>
      </c>
      <c r="K39" s="181">
        <v>0</v>
      </c>
      <c r="L39" s="182">
        <f t="shared" si="3"/>
        <v>-178270</v>
      </c>
    </row>
    <row r="40" spans="1:12" ht="14.45" customHeight="1">
      <c r="A40" s="179"/>
      <c r="B40" s="179"/>
      <c r="C40" s="179"/>
      <c r="D40" s="179"/>
      <c r="E40" s="179"/>
      <c r="F40" s="179"/>
      <c r="G40" s="187"/>
      <c r="H40" s="180" t="s">
        <v>87</v>
      </c>
      <c r="I40" s="180"/>
      <c r="J40" s="181">
        <v>22117548</v>
      </c>
      <c r="K40" s="181">
        <v>0</v>
      </c>
      <c r="L40" s="182">
        <f t="shared" si="3"/>
        <v>-22117548</v>
      </c>
    </row>
    <row r="41" spans="1:12" ht="14.45" customHeight="1">
      <c r="A41" s="179"/>
      <c r="B41" s="179"/>
      <c r="C41" s="179"/>
      <c r="D41" s="179"/>
      <c r="E41" s="179"/>
      <c r="F41" s="179"/>
      <c r="G41" s="180" t="s">
        <v>87</v>
      </c>
      <c r="H41" s="180"/>
      <c r="I41" s="180"/>
      <c r="J41" s="181">
        <v>22117548</v>
      </c>
      <c r="K41" s="181">
        <v>0</v>
      </c>
      <c r="L41" s="182">
        <f t="shared" si="3"/>
        <v>-22117548</v>
      </c>
    </row>
    <row r="42" spans="1:12" ht="14.45" customHeight="1">
      <c r="A42" s="195" t="s">
        <v>147</v>
      </c>
      <c r="B42" s="195"/>
      <c r="C42" s="195"/>
      <c r="D42" s="191">
        <v>182864000</v>
      </c>
      <c r="E42" s="191">
        <v>183634507</v>
      </c>
      <c r="F42" s="191">
        <v>770507</v>
      </c>
      <c r="G42" s="196" t="s">
        <v>148</v>
      </c>
      <c r="H42" s="197"/>
      <c r="I42" s="198"/>
      <c r="J42" s="199">
        <f>J21+J26+J34+J37+J41</f>
        <v>182864000</v>
      </c>
      <c r="K42" s="200">
        <f>K21+K26+K34+K37+K41</f>
        <v>160684612</v>
      </c>
      <c r="L42" s="191">
        <f>L21+L26+L34+L37+L41</f>
        <v>-22179388</v>
      </c>
    </row>
  </sheetData>
  <mergeCells count="13">
    <mergeCell ref="L3:L4"/>
    <mergeCell ref="A42:C42"/>
    <mergeCell ref="G42:I42"/>
    <mergeCell ref="A1:L1"/>
    <mergeCell ref="A2:F2"/>
    <mergeCell ref="G2:L2"/>
    <mergeCell ref="A3:C3"/>
    <mergeCell ref="D3:D4"/>
    <mergeCell ref="E3:E4"/>
    <mergeCell ref="F3:F4"/>
    <mergeCell ref="G3:I3"/>
    <mergeCell ref="J3:J4"/>
    <mergeCell ref="K3:K4"/>
  </mergeCells>
  <phoneticPr fontId="4" type="noConversion"/>
  <pageMargins left="0.43" right="0.5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6.5"/>
  <cols>
    <col min="1" max="1" width="4.375" customWidth="1"/>
    <col min="2" max="2" width="10.375" customWidth="1"/>
    <col min="3" max="3" width="11" customWidth="1"/>
    <col min="4" max="4" width="14.875" customWidth="1"/>
    <col min="5" max="5" width="8.125" customWidth="1"/>
    <col min="6" max="8" width="12.625" customWidth="1"/>
    <col min="9" max="9" width="14.125" customWidth="1"/>
  </cols>
  <sheetData>
    <row r="1" spans="1:9" ht="47.25" customHeight="1">
      <c r="A1" s="201" t="s">
        <v>149</v>
      </c>
      <c r="B1" s="201"/>
      <c r="C1" s="201"/>
      <c r="D1" s="201"/>
      <c r="E1" s="201"/>
      <c r="F1" s="201"/>
      <c r="G1" s="201"/>
      <c r="H1" s="201"/>
      <c r="I1" s="201"/>
    </row>
    <row r="2" spans="1:9" ht="24" customHeight="1">
      <c r="A2" s="171" t="s">
        <v>150</v>
      </c>
      <c r="B2" s="171" t="s">
        <v>91</v>
      </c>
      <c r="C2" s="171"/>
      <c r="D2" s="171"/>
      <c r="E2" s="171" t="s">
        <v>151</v>
      </c>
      <c r="F2" s="171" t="s">
        <v>152</v>
      </c>
      <c r="G2" s="171" t="s">
        <v>153</v>
      </c>
      <c r="H2" s="171" t="s">
        <v>154</v>
      </c>
      <c r="I2" s="171" t="s">
        <v>155</v>
      </c>
    </row>
    <row r="3" spans="1:9" ht="24" customHeight="1">
      <c r="A3" s="171"/>
      <c r="B3" s="175" t="s">
        <v>156</v>
      </c>
      <c r="C3" s="175" t="s">
        <v>157</v>
      </c>
      <c r="D3" s="175" t="s">
        <v>158</v>
      </c>
      <c r="E3" s="171"/>
      <c r="F3" s="171"/>
      <c r="G3" s="171"/>
      <c r="H3" s="171"/>
      <c r="I3" s="171"/>
    </row>
    <row r="4" spans="1:9" ht="24" customHeight="1">
      <c r="A4" s="202">
        <v>1</v>
      </c>
      <c r="B4" s="203" t="s">
        <v>143</v>
      </c>
      <c r="C4" s="203" t="s">
        <v>142</v>
      </c>
      <c r="D4" s="203" t="s">
        <v>141</v>
      </c>
      <c r="E4" s="202" t="s">
        <v>63</v>
      </c>
      <c r="F4" s="204">
        <v>0</v>
      </c>
      <c r="G4" s="205">
        <v>14275000</v>
      </c>
      <c r="H4" s="204">
        <v>0</v>
      </c>
      <c r="I4" s="205">
        <v>14275000</v>
      </c>
    </row>
    <row r="5" spans="1:9" ht="24" customHeight="1">
      <c r="A5" s="206">
        <v>2</v>
      </c>
      <c r="B5" s="207"/>
      <c r="C5" s="207"/>
      <c r="D5" s="207"/>
      <c r="E5" s="206" t="s">
        <v>64</v>
      </c>
      <c r="F5" s="208">
        <v>0</v>
      </c>
      <c r="G5" s="209">
        <v>14935000</v>
      </c>
      <c r="H5" s="208">
        <v>0</v>
      </c>
      <c r="I5" s="209">
        <v>14935000</v>
      </c>
    </row>
    <row r="6" spans="1:9" ht="24" customHeight="1">
      <c r="A6" s="206">
        <v>3</v>
      </c>
      <c r="B6" s="210"/>
      <c r="C6" s="210"/>
      <c r="D6" s="210"/>
      <c r="E6" s="206" t="s">
        <v>65</v>
      </c>
      <c r="F6" s="208">
        <v>0</v>
      </c>
      <c r="G6" s="209">
        <v>-660000</v>
      </c>
      <c r="H6" s="208">
        <v>0</v>
      </c>
      <c r="I6" s="209">
        <v>-660000</v>
      </c>
    </row>
    <row r="7" spans="1:9" ht="26.1" customHeight="1">
      <c r="A7" s="206">
        <v>4</v>
      </c>
      <c r="B7" s="207" t="s">
        <v>126</v>
      </c>
      <c r="C7" s="207" t="s">
        <v>126</v>
      </c>
      <c r="D7" s="207" t="s">
        <v>99</v>
      </c>
      <c r="E7" s="206" t="s">
        <v>63</v>
      </c>
      <c r="F7" s="209">
        <v>131137000</v>
      </c>
      <c r="G7" s="208">
        <v>0</v>
      </c>
      <c r="H7" s="208">
        <v>0</v>
      </c>
      <c r="I7" s="209">
        <v>131137000</v>
      </c>
    </row>
    <row r="8" spans="1:9" ht="24" customHeight="1">
      <c r="A8" s="206">
        <v>5</v>
      </c>
      <c r="B8" s="207"/>
      <c r="C8" s="207"/>
      <c r="D8" s="207"/>
      <c r="E8" s="206" t="s">
        <v>64</v>
      </c>
      <c r="F8" s="209">
        <v>131137000</v>
      </c>
      <c r="G8" s="208">
        <v>0</v>
      </c>
      <c r="H8" s="208">
        <v>0</v>
      </c>
      <c r="I8" s="209">
        <v>131137000</v>
      </c>
    </row>
    <row r="9" spans="1:9" ht="24" customHeight="1">
      <c r="A9" s="206">
        <v>6</v>
      </c>
      <c r="B9" s="207"/>
      <c r="C9" s="207"/>
      <c r="D9" s="210"/>
      <c r="E9" s="206" t="s">
        <v>65</v>
      </c>
      <c r="F9" s="208">
        <v>0</v>
      </c>
      <c r="G9" s="208">
        <v>0</v>
      </c>
      <c r="H9" s="208">
        <v>0</v>
      </c>
      <c r="I9" s="208">
        <v>0</v>
      </c>
    </row>
    <row r="10" spans="1:9" ht="24" customHeight="1">
      <c r="A10" s="206">
        <v>7</v>
      </c>
      <c r="B10" s="207"/>
      <c r="C10" s="207"/>
      <c r="D10" s="207" t="s">
        <v>101</v>
      </c>
      <c r="E10" s="206" t="s">
        <v>63</v>
      </c>
      <c r="F10" s="209">
        <v>4800000</v>
      </c>
      <c r="G10" s="208">
        <v>0</v>
      </c>
      <c r="H10" s="208">
        <v>0</v>
      </c>
      <c r="I10" s="209">
        <v>4800000</v>
      </c>
    </row>
    <row r="11" spans="1:9" ht="24" customHeight="1">
      <c r="A11" s="206">
        <v>8</v>
      </c>
      <c r="B11" s="207"/>
      <c r="C11" s="207"/>
      <c r="D11" s="207"/>
      <c r="E11" s="206" t="s">
        <v>64</v>
      </c>
      <c r="F11" s="209">
        <v>4800000</v>
      </c>
      <c r="G11" s="208">
        <v>0</v>
      </c>
      <c r="H11" s="208">
        <v>0</v>
      </c>
      <c r="I11" s="209">
        <v>4800000</v>
      </c>
    </row>
    <row r="12" spans="1:9" ht="24" customHeight="1">
      <c r="A12" s="206">
        <v>9</v>
      </c>
      <c r="B12" s="210"/>
      <c r="C12" s="210"/>
      <c r="D12" s="210"/>
      <c r="E12" s="206" t="s">
        <v>65</v>
      </c>
      <c r="F12" s="208">
        <v>0</v>
      </c>
      <c r="G12" s="208">
        <v>0</v>
      </c>
      <c r="H12" s="208">
        <v>0</v>
      </c>
      <c r="I12" s="208">
        <v>0</v>
      </c>
    </row>
    <row r="13" spans="1:9" ht="24" customHeight="1">
      <c r="A13" s="206">
        <v>10</v>
      </c>
      <c r="B13" s="207" t="s">
        <v>14</v>
      </c>
      <c r="C13" s="207" t="s">
        <v>14</v>
      </c>
      <c r="D13" s="207" t="s">
        <v>10</v>
      </c>
      <c r="E13" s="206" t="s">
        <v>63</v>
      </c>
      <c r="F13" s="208">
        <v>0</v>
      </c>
      <c r="G13" s="208">
        <v>0</v>
      </c>
      <c r="H13" s="209">
        <v>1000000</v>
      </c>
      <c r="I13" s="209">
        <v>1000000</v>
      </c>
    </row>
    <row r="14" spans="1:9" ht="24" customHeight="1">
      <c r="A14" s="206">
        <v>11</v>
      </c>
      <c r="B14" s="207"/>
      <c r="C14" s="207"/>
      <c r="D14" s="207"/>
      <c r="E14" s="206" t="s">
        <v>64</v>
      </c>
      <c r="F14" s="208">
        <v>0</v>
      </c>
      <c r="G14" s="208">
        <v>0</v>
      </c>
      <c r="H14" s="209">
        <v>1000000</v>
      </c>
      <c r="I14" s="209">
        <v>1000000</v>
      </c>
    </row>
    <row r="15" spans="1:9" ht="24" customHeight="1">
      <c r="A15" s="206">
        <v>12</v>
      </c>
      <c r="B15" s="207"/>
      <c r="C15" s="207"/>
      <c r="D15" s="210"/>
      <c r="E15" s="206" t="s">
        <v>65</v>
      </c>
      <c r="F15" s="208">
        <v>0</v>
      </c>
      <c r="G15" s="208">
        <v>0</v>
      </c>
      <c r="H15" s="208">
        <v>0</v>
      </c>
      <c r="I15" s="208">
        <v>0</v>
      </c>
    </row>
    <row r="16" spans="1:9" ht="24" customHeight="1">
      <c r="A16" s="206">
        <v>13</v>
      </c>
      <c r="B16" s="207"/>
      <c r="C16" s="207"/>
      <c r="D16" s="207" t="s">
        <v>12</v>
      </c>
      <c r="E16" s="206" t="s">
        <v>63</v>
      </c>
      <c r="F16" s="208">
        <v>0</v>
      </c>
      <c r="G16" s="208">
        <v>0</v>
      </c>
      <c r="H16" s="209">
        <v>2160000</v>
      </c>
      <c r="I16" s="209">
        <v>2160000</v>
      </c>
    </row>
    <row r="17" spans="1:9" ht="24" customHeight="1">
      <c r="A17" s="206">
        <v>14</v>
      </c>
      <c r="B17" s="207"/>
      <c r="C17" s="207"/>
      <c r="D17" s="207"/>
      <c r="E17" s="206" t="s">
        <v>64</v>
      </c>
      <c r="F17" s="208">
        <v>0</v>
      </c>
      <c r="G17" s="208">
        <v>0</v>
      </c>
      <c r="H17" s="209">
        <v>2260000</v>
      </c>
      <c r="I17" s="209">
        <v>2260000</v>
      </c>
    </row>
    <row r="18" spans="1:9" ht="24" customHeight="1">
      <c r="A18" s="206">
        <v>15</v>
      </c>
      <c r="B18" s="210"/>
      <c r="C18" s="210"/>
      <c r="D18" s="210"/>
      <c r="E18" s="206" t="s">
        <v>65</v>
      </c>
      <c r="F18" s="208">
        <v>0</v>
      </c>
      <c r="G18" s="208">
        <v>0</v>
      </c>
      <c r="H18" s="209">
        <v>-100000</v>
      </c>
      <c r="I18" s="209">
        <v>-100000</v>
      </c>
    </row>
    <row r="19" spans="1:9" ht="24" customHeight="1">
      <c r="A19" s="206">
        <v>16</v>
      </c>
      <c r="B19" s="207" t="s">
        <v>127</v>
      </c>
      <c r="C19" s="207" t="s">
        <v>127</v>
      </c>
      <c r="D19" s="207" t="s">
        <v>107</v>
      </c>
      <c r="E19" s="206" t="s">
        <v>63</v>
      </c>
      <c r="F19" s="208">
        <v>0</v>
      </c>
      <c r="G19" s="208">
        <v>0</v>
      </c>
      <c r="H19" s="209">
        <v>3000000</v>
      </c>
      <c r="I19" s="209">
        <v>3000000</v>
      </c>
    </row>
    <row r="20" spans="1:9" ht="24" customHeight="1">
      <c r="A20" s="206">
        <v>17</v>
      </c>
      <c r="B20" s="207"/>
      <c r="C20" s="207"/>
      <c r="D20" s="207"/>
      <c r="E20" s="206" t="s">
        <v>64</v>
      </c>
      <c r="F20" s="208">
        <v>0</v>
      </c>
      <c r="G20" s="208">
        <v>0</v>
      </c>
      <c r="H20" s="209">
        <v>3000000</v>
      </c>
      <c r="I20" s="209">
        <v>3000000</v>
      </c>
    </row>
    <row r="21" spans="1:9" ht="24" customHeight="1">
      <c r="A21" s="206">
        <v>18</v>
      </c>
      <c r="B21" s="210"/>
      <c r="C21" s="210"/>
      <c r="D21" s="210"/>
      <c r="E21" s="206" t="s">
        <v>65</v>
      </c>
      <c r="F21" s="208">
        <v>0</v>
      </c>
      <c r="G21" s="208">
        <v>0</v>
      </c>
      <c r="H21" s="208">
        <v>0</v>
      </c>
      <c r="I21" s="208">
        <v>0</v>
      </c>
    </row>
    <row r="22" spans="1:9" ht="24" customHeight="1">
      <c r="A22" s="206">
        <v>19</v>
      </c>
      <c r="B22" s="207" t="s">
        <v>29</v>
      </c>
      <c r="C22" s="207" t="s">
        <v>29</v>
      </c>
      <c r="D22" s="207" t="s">
        <v>25</v>
      </c>
      <c r="E22" s="206" t="s">
        <v>63</v>
      </c>
      <c r="F22" s="208">
        <v>0</v>
      </c>
      <c r="G22" s="209">
        <v>7979888</v>
      </c>
      <c r="H22" s="208">
        <v>0</v>
      </c>
      <c r="I22" s="209">
        <v>7979888</v>
      </c>
    </row>
    <row r="23" spans="1:9" ht="24" customHeight="1">
      <c r="A23" s="206">
        <v>20</v>
      </c>
      <c r="B23" s="207"/>
      <c r="C23" s="207"/>
      <c r="D23" s="207"/>
      <c r="E23" s="206" t="s">
        <v>64</v>
      </c>
      <c r="F23" s="208">
        <v>0</v>
      </c>
      <c r="G23" s="209">
        <v>7979888</v>
      </c>
      <c r="H23" s="208">
        <v>0</v>
      </c>
      <c r="I23" s="209">
        <v>7979888</v>
      </c>
    </row>
    <row r="24" spans="1:9" ht="24" customHeight="1">
      <c r="A24" s="206">
        <v>21</v>
      </c>
      <c r="B24" s="207"/>
      <c r="C24" s="207"/>
      <c r="D24" s="210"/>
      <c r="E24" s="206" t="s">
        <v>65</v>
      </c>
      <c r="F24" s="208">
        <v>0</v>
      </c>
      <c r="G24" s="208">
        <v>0</v>
      </c>
      <c r="H24" s="208">
        <v>0</v>
      </c>
      <c r="I24" s="208">
        <v>0</v>
      </c>
    </row>
    <row r="25" spans="1:9" ht="24" customHeight="1">
      <c r="A25" s="206">
        <v>22</v>
      </c>
      <c r="B25" s="207"/>
      <c r="C25" s="207"/>
      <c r="D25" s="207" t="s">
        <v>66</v>
      </c>
      <c r="E25" s="206" t="s">
        <v>63</v>
      </c>
      <c r="F25" s="208">
        <v>0</v>
      </c>
      <c r="G25" s="208">
        <v>0</v>
      </c>
      <c r="H25" s="209">
        <v>16488925</v>
      </c>
      <c r="I25" s="209">
        <v>16488925</v>
      </c>
    </row>
    <row r="26" spans="1:9" ht="24" customHeight="1">
      <c r="A26" s="206">
        <v>23</v>
      </c>
      <c r="B26" s="207"/>
      <c r="C26" s="207"/>
      <c r="D26" s="207"/>
      <c r="E26" s="206" t="s">
        <v>64</v>
      </c>
      <c r="F26" s="208">
        <v>0</v>
      </c>
      <c r="G26" s="208">
        <v>0</v>
      </c>
      <c r="H26" s="209">
        <v>16488925</v>
      </c>
      <c r="I26" s="209">
        <v>16488925</v>
      </c>
    </row>
    <row r="27" spans="1:9" ht="24" customHeight="1">
      <c r="A27" s="206">
        <v>24</v>
      </c>
      <c r="B27" s="210"/>
      <c r="C27" s="210"/>
      <c r="D27" s="210"/>
      <c r="E27" s="206" t="s">
        <v>65</v>
      </c>
      <c r="F27" s="208">
        <v>0</v>
      </c>
      <c r="G27" s="208">
        <v>0</v>
      </c>
      <c r="H27" s="208">
        <v>0</v>
      </c>
      <c r="I27" s="208">
        <v>0</v>
      </c>
    </row>
    <row r="28" spans="1:9" ht="24" customHeight="1">
      <c r="A28" s="206">
        <v>25</v>
      </c>
      <c r="B28" s="207" t="s">
        <v>36</v>
      </c>
      <c r="C28" s="207" t="s">
        <v>36</v>
      </c>
      <c r="D28" s="207" t="s">
        <v>32</v>
      </c>
      <c r="E28" s="206" t="s">
        <v>63</v>
      </c>
      <c r="F28" s="208">
        <v>0</v>
      </c>
      <c r="G28" s="209">
        <v>3095</v>
      </c>
      <c r="H28" s="209">
        <v>6075</v>
      </c>
      <c r="I28" s="209">
        <v>9170</v>
      </c>
    </row>
    <row r="29" spans="1:9" ht="24" customHeight="1">
      <c r="A29" s="206">
        <v>26</v>
      </c>
      <c r="B29" s="207"/>
      <c r="C29" s="207"/>
      <c r="D29" s="207"/>
      <c r="E29" s="206" t="s">
        <v>64</v>
      </c>
      <c r="F29" s="208">
        <v>0</v>
      </c>
      <c r="G29" s="209">
        <v>6929</v>
      </c>
      <c r="H29" s="209">
        <v>12748</v>
      </c>
      <c r="I29" s="209">
        <v>19677</v>
      </c>
    </row>
    <row r="30" spans="1:9" ht="24" customHeight="1">
      <c r="A30" s="206">
        <v>27</v>
      </c>
      <c r="B30" s="207"/>
      <c r="C30" s="207"/>
      <c r="D30" s="210"/>
      <c r="E30" s="206" t="s">
        <v>65</v>
      </c>
      <c r="F30" s="208">
        <v>0</v>
      </c>
      <c r="G30" s="209">
        <v>-3834</v>
      </c>
      <c r="H30" s="209">
        <v>-6673</v>
      </c>
      <c r="I30" s="209">
        <v>-10507</v>
      </c>
    </row>
    <row r="31" spans="1:9">
      <c r="A31" s="206">
        <v>28</v>
      </c>
      <c r="B31" s="207"/>
      <c r="C31" s="207"/>
      <c r="D31" s="207" t="s">
        <v>34</v>
      </c>
      <c r="E31" s="206" t="s">
        <v>63</v>
      </c>
      <c r="F31" s="208">
        <v>0</v>
      </c>
      <c r="G31" s="209">
        <v>2014017</v>
      </c>
      <c r="H31" s="208">
        <v>0</v>
      </c>
      <c r="I31" s="209">
        <v>2014017</v>
      </c>
    </row>
    <row r="32" spans="1:9">
      <c r="A32" s="206">
        <v>29</v>
      </c>
      <c r="B32" s="207"/>
      <c r="C32" s="207"/>
      <c r="D32" s="207"/>
      <c r="E32" s="206" t="s">
        <v>64</v>
      </c>
      <c r="F32" s="208">
        <v>0</v>
      </c>
      <c r="G32" s="209">
        <v>2014017</v>
      </c>
      <c r="H32" s="208">
        <v>0</v>
      </c>
      <c r="I32" s="209">
        <v>2014017</v>
      </c>
    </row>
    <row r="33" spans="1:9">
      <c r="A33" s="206">
        <v>30</v>
      </c>
      <c r="B33" s="210"/>
      <c r="C33" s="210"/>
      <c r="D33" s="210"/>
      <c r="E33" s="206" t="s">
        <v>65</v>
      </c>
      <c r="F33" s="208">
        <v>0</v>
      </c>
      <c r="G33" s="208">
        <v>0</v>
      </c>
      <c r="H33" s="208">
        <v>0</v>
      </c>
      <c r="I33" s="208">
        <v>0</v>
      </c>
    </row>
    <row r="34" spans="1:9">
      <c r="A34" s="211" t="s">
        <v>124</v>
      </c>
      <c r="B34" s="212"/>
      <c r="C34" s="212"/>
      <c r="D34" s="213"/>
      <c r="E34" s="214" t="s">
        <v>63</v>
      </c>
      <c r="F34" s="215">
        <v>135937000</v>
      </c>
      <c r="G34" s="215">
        <v>24272000</v>
      </c>
      <c r="H34" s="215">
        <v>22655000</v>
      </c>
      <c r="I34" s="215">
        <v>182864000</v>
      </c>
    </row>
    <row r="35" spans="1:9">
      <c r="A35" s="216"/>
      <c r="B35" s="217"/>
      <c r="C35" s="217"/>
      <c r="D35" s="218"/>
      <c r="E35" s="219" t="s">
        <v>64</v>
      </c>
      <c r="F35" s="220">
        <v>135937000</v>
      </c>
      <c r="G35" s="220">
        <v>24935834</v>
      </c>
      <c r="H35" s="220">
        <v>22761673</v>
      </c>
      <c r="I35" s="220">
        <v>183634507</v>
      </c>
    </row>
    <row r="36" spans="1:9">
      <c r="A36" s="221"/>
      <c r="B36" s="222"/>
      <c r="C36" s="222"/>
      <c r="D36" s="223"/>
      <c r="E36" s="219" t="s">
        <v>65</v>
      </c>
      <c r="F36" s="224">
        <v>0</v>
      </c>
      <c r="G36" s="220">
        <v>-663834</v>
      </c>
      <c r="H36" s="220">
        <v>-106673</v>
      </c>
      <c r="I36" s="220">
        <v>-770507</v>
      </c>
    </row>
  </sheetData>
  <mergeCells count="9">
    <mergeCell ref="A34:D36"/>
    <mergeCell ref="A1:I1"/>
    <mergeCell ref="A2:A3"/>
    <mergeCell ref="B2:D2"/>
    <mergeCell ref="E2:E3"/>
    <mergeCell ref="F2:F3"/>
    <mergeCell ref="G2:G3"/>
    <mergeCell ref="H2:H3"/>
    <mergeCell ref="I2:I3"/>
  </mergeCells>
  <phoneticPr fontId="4" type="noConversion"/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B1" zoomScaleNormal="100" workbookViewId="0">
      <selection sqref="A1:I1"/>
    </sheetView>
  </sheetViews>
  <sheetFormatPr defaultRowHeight="16.5"/>
  <cols>
    <col min="1" max="1" width="6.125" customWidth="1"/>
    <col min="2" max="2" width="14.125" bestFit="1" customWidth="1"/>
    <col min="3" max="3" width="10.25" bestFit="1" customWidth="1"/>
    <col min="4" max="4" width="18" bestFit="1" customWidth="1"/>
    <col min="6" max="6" width="13.125" bestFit="1" customWidth="1"/>
    <col min="7" max="8" width="12.25" bestFit="1" customWidth="1"/>
    <col min="9" max="9" width="13.125" bestFit="1" customWidth="1"/>
    <col min="11" max="11" width="9.25" bestFit="1" customWidth="1"/>
  </cols>
  <sheetData>
    <row r="1" spans="1:9" ht="47.25" customHeight="1">
      <c r="A1" s="225" t="s">
        <v>159</v>
      </c>
      <c r="B1" s="225"/>
      <c r="C1" s="225"/>
      <c r="D1" s="225"/>
      <c r="E1" s="225"/>
      <c r="F1" s="225"/>
      <c r="G1" s="225"/>
      <c r="H1" s="225"/>
      <c r="I1" s="225"/>
    </row>
    <row r="2" spans="1:9" ht="20.100000000000001" customHeight="1">
      <c r="A2" s="171" t="s">
        <v>121</v>
      </c>
      <c r="B2" s="171" t="s">
        <v>3</v>
      </c>
      <c r="C2" s="171"/>
      <c r="D2" s="171"/>
      <c r="E2" s="171" t="s">
        <v>57</v>
      </c>
      <c r="F2" s="171" t="s">
        <v>122</v>
      </c>
      <c r="G2" s="171" t="s">
        <v>160</v>
      </c>
      <c r="H2" s="171" t="s">
        <v>60</v>
      </c>
      <c r="I2" s="171" t="s">
        <v>61</v>
      </c>
    </row>
    <row r="3" spans="1:9" ht="20.100000000000001" customHeight="1">
      <c r="A3" s="171"/>
      <c r="B3" s="226" t="s">
        <v>7</v>
      </c>
      <c r="C3" s="226" t="s">
        <v>8</v>
      </c>
      <c r="D3" s="226" t="s">
        <v>9</v>
      </c>
      <c r="E3" s="227"/>
      <c r="F3" s="171"/>
      <c r="G3" s="171"/>
      <c r="H3" s="171"/>
      <c r="I3" s="171"/>
    </row>
    <row r="4" spans="1:9" ht="20.100000000000001" customHeight="1">
      <c r="A4" s="202">
        <v>1</v>
      </c>
      <c r="B4" s="203" t="s">
        <v>35</v>
      </c>
      <c r="C4" s="203" t="s">
        <v>75</v>
      </c>
      <c r="D4" s="203" t="s">
        <v>71</v>
      </c>
      <c r="E4" s="202" t="s">
        <v>63</v>
      </c>
      <c r="F4" s="205">
        <v>94576000</v>
      </c>
      <c r="G4" s="204">
        <v>0</v>
      </c>
      <c r="H4" s="204">
        <v>0</v>
      </c>
      <c r="I4" s="205">
        <v>94576000</v>
      </c>
    </row>
    <row r="5" spans="1:9" ht="20.100000000000001" customHeight="1">
      <c r="A5" s="206">
        <v>2</v>
      </c>
      <c r="B5" s="207"/>
      <c r="C5" s="207"/>
      <c r="D5" s="207"/>
      <c r="E5" s="206" t="s">
        <v>64</v>
      </c>
      <c r="F5" s="209">
        <v>94576000</v>
      </c>
      <c r="G5" s="208">
        <v>0</v>
      </c>
      <c r="H5" s="208">
        <v>0</v>
      </c>
      <c r="I5" s="209">
        <v>94576000</v>
      </c>
    </row>
    <row r="6" spans="1:9" ht="20.100000000000001" customHeight="1">
      <c r="A6" s="206">
        <v>3</v>
      </c>
      <c r="B6" s="207"/>
      <c r="C6" s="207"/>
      <c r="D6" s="210"/>
      <c r="E6" s="206" t="s">
        <v>65</v>
      </c>
      <c r="F6" s="208">
        <v>0</v>
      </c>
      <c r="G6" s="208">
        <v>0</v>
      </c>
      <c r="H6" s="208">
        <v>0</v>
      </c>
      <c r="I6" s="208">
        <v>0</v>
      </c>
    </row>
    <row r="7" spans="1:9" ht="20.100000000000001" customHeight="1">
      <c r="A7" s="206">
        <v>4</v>
      </c>
      <c r="B7" s="207"/>
      <c r="C7" s="207"/>
      <c r="D7" s="207" t="s">
        <v>72</v>
      </c>
      <c r="E7" s="206" t="s">
        <v>63</v>
      </c>
      <c r="F7" s="209">
        <v>19464380</v>
      </c>
      <c r="G7" s="209">
        <v>450000</v>
      </c>
      <c r="H7" s="208">
        <v>0</v>
      </c>
      <c r="I7" s="209">
        <v>19914380</v>
      </c>
    </row>
    <row r="8" spans="1:9" ht="20.100000000000001" customHeight="1">
      <c r="A8" s="206">
        <v>5</v>
      </c>
      <c r="B8" s="207"/>
      <c r="C8" s="207"/>
      <c r="D8" s="207"/>
      <c r="E8" s="206" t="s">
        <v>64</v>
      </c>
      <c r="F8" s="209">
        <v>19464380</v>
      </c>
      <c r="G8" s="209">
        <v>450000</v>
      </c>
      <c r="H8" s="208">
        <v>0</v>
      </c>
      <c r="I8" s="209">
        <v>19914380</v>
      </c>
    </row>
    <row r="9" spans="1:9" ht="20.100000000000001" customHeight="1">
      <c r="A9" s="206">
        <v>6</v>
      </c>
      <c r="B9" s="207"/>
      <c r="C9" s="207"/>
      <c r="D9" s="210"/>
      <c r="E9" s="206" t="s">
        <v>65</v>
      </c>
      <c r="F9" s="208">
        <v>0</v>
      </c>
      <c r="G9" s="208">
        <v>0</v>
      </c>
      <c r="H9" s="208">
        <v>0</v>
      </c>
      <c r="I9" s="208">
        <v>0</v>
      </c>
    </row>
    <row r="10" spans="1:9" ht="20.100000000000001" customHeight="1">
      <c r="A10" s="206">
        <v>7</v>
      </c>
      <c r="B10" s="207"/>
      <c r="C10" s="207"/>
      <c r="D10" s="207" t="s">
        <v>98</v>
      </c>
      <c r="E10" s="206" t="s">
        <v>63</v>
      </c>
      <c r="F10" s="209">
        <v>9304370</v>
      </c>
      <c r="G10" s="208">
        <v>0</v>
      </c>
      <c r="H10" s="208">
        <v>0</v>
      </c>
      <c r="I10" s="209">
        <v>9304370</v>
      </c>
    </row>
    <row r="11" spans="1:9" ht="20.100000000000001" customHeight="1">
      <c r="A11" s="206">
        <v>8</v>
      </c>
      <c r="B11" s="207"/>
      <c r="C11" s="207"/>
      <c r="D11" s="207"/>
      <c r="E11" s="206" t="s">
        <v>64</v>
      </c>
      <c r="F11" s="209">
        <v>9304370</v>
      </c>
      <c r="G11" s="208">
        <v>0</v>
      </c>
      <c r="H11" s="208">
        <v>0</v>
      </c>
      <c r="I11" s="209">
        <v>9304370</v>
      </c>
    </row>
    <row r="12" spans="1:9" ht="20.100000000000001" customHeight="1">
      <c r="A12" s="206">
        <v>9</v>
      </c>
      <c r="B12" s="207"/>
      <c r="C12" s="207"/>
      <c r="D12" s="210"/>
      <c r="E12" s="206" t="s">
        <v>65</v>
      </c>
      <c r="F12" s="208">
        <v>0</v>
      </c>
      <c r="G12" s="208">
        <v>0</v>
      </c>
      <c r="H12" s="208">
        <v>0</v>
      </c>
      <c r="I12" s="208">
        <v>0</v>
      </c>
    </row>
    <row r="13" spans="1:9" ht="20.100000000000001" customHeight="1">
      <c r="A13" s="206">
        <v>10</v>
      </c>
      <c r="B13" s="207"/>
      <c r="C13" s="207"/>
      <c r="D13" s="207" t="s">
        <v>100</v>
      </c>
      <c r="E13" s="206" t="s">
        <v>63</v>
      </c>
      <c r="F13" s="209">
        <v>7813980</v>
      </c>
      <c r="G13" s="209">
        <v>1200580</v>
      </c>
      <c r="H13" s="208">
        <v>0</v>
      </c>
      <c r="I13" s="209">
        <v>9014560</v>
      </c>
    </row>
    <row r="14" spans="1:9" ht="20.100000000000001" customHeight="1">
      <c r="A14" s="206">
        <v>11</v>
      </c>
      <c r="B14" s="207"/>
      <c r="C14" s="207"/>
      <c r="D14" s="207"/>
      <c r="E14" s="206" t="s">
        <v>64</v>
      </c>
      <c r="F14" s="209">
        <v>7813980</v>
      </c>
      <c r="G14" s="209">
        <v>1200580</v>
      </c>
      <c r="H14" s="208">
        <v>0</v>
      </c>
      <c r="I14" s="209">
        <v>9014560</v>
      </c>
    </row>
    <row r="15" spans="1:9" ht="20.100000000000001" customHeight="1">
      <c r="A15" s="206">
        <v>12</v>
      </c>
      <c r="B15" s="207"/>
      <c r="C15" s="207"/>
      <c r="D15" s="210"/>
      <c r="E15" s="206" t="s">
        <v>65</v>
      </c>
      <c r="F15" s="208">
        <v>0</v>
      </c>
      <c r="G15" s="208">
        <v>0</v>
      </c>
      <c r="H15" s="208">
        <v>0</v>
      </c>
      <c r="I15" s="208">
        <v>0</v>
      </c>
    </row>
    <row r="16" spans="1:9" ht="20.100000000000001" customHeight="1">
      <c r="A16" s="206">
        <v>13</v>
      </c>
      <c r="B16" s="207"/>
      <c r="C16" s="207"/>
      <c r="D16" s="207" t="s">
        <v>102</v>
      </c>
      <c r="E16" s="206" t="s">
        <v>63</v>
      </c>
      <c r="F16" s="208">
        <v>0</v>
      </c>
      <c r="G16" s="209">
        <v>2199059</v>
      </c>
      <c r="H16" s="208">
        <v>0</v>
      </c>
      <c r="I16" s="209">
        <v>2199059</v>
      </c>
    </row>
    <row r="17" spans="1:9" ht="20.100000000000001" customHeight="1">
      <c r="A17" s="206">
        <v>14</v>
      </c>
      <c r="B17" s="207"/>
      <c r="C17" s="207"/>
      <c r="D17" s="207"/>
      <c r="E17" s="206" t="s">
        <v>64</v>
      </c>
      <c r="F17" s="208">
        <v>0</v>
      </c>
      <c r="G17" s="209">
        <v>2199059</v>
      </c>
      <c r="H17" s="208">
        <v>0</v>
      </c>
      <c r="I17" s="209">
        <v>2199059</v>
      </c>
    </row>
    <row r="18" spans="1:9" ht="20.100000000000001" customHeight="1">
      <c r="A18" s="206">
        <v>15</v>
      </c>
      <c r="B18" s="207"/>
      <c r="C18" s="210"/>
      <c r="D18" s="210"/>
      <c r="E18" s="206" t="s">
        <v>65</v>
      </c>
      <c r="F18" s="208">
        <v>0</v>
      </c>
      <c r="G18" s="208">
        <v>0</v>
      </c>
      <c r="H18" s="208">
        <v>0</v>
      </c>
      <c r="I18" s="208">
        <v>0</v>
      </c>
    </row>
    <row r="19" spans="1:9" ht="20.100000000000001" customHeight="1">
      <c r="A19" s="206">
        <v>16</v>
      </c>
      <c r="B19" s="207"/>
      <c r="C19" s="207" t="s">
        <v>24</v>
      </c>
      <c r="D19" s="207" t="s">
        <v>76</v>
      </c>
      <c r="E19" s="206" t="s">
        <v>63</v>
      </c>
      <c r="F19" s="208">
        <v>0</v>
      </c>
      <c r="G19" s="209">
        <v>774000</v>
      </c>
      <c r="H19" s="208">
        <v>0</v>
      </c>
      <c r="I19" s="209">
        <v>774000</v>
      </c>
    </row>
    <row r="20" spans="1:9" ht="20.100000000000001" customHeight="1">
      <c r="A20" s="206">
        <v>17</v>
      </c>
      <c r="B20" s="207"/>
      <c r="C20" s="207"/>
      <c r="D20" s="207"/>
      <c r="E20" s="206" t="s">
        <v>64</v>
      </c>
      <c r="F20" s="208">
        <v>0</v>
      </c>
      <c r="G20" s="209">
        <v>774000</v>
      </c>
      <c r="H20" s="208">
        <v>0</v>
      </c>
      <c r="I20" s="209">
        <v>774000</v>
      </c>
    </row>
    <row r="21" spans="1:9" ht="20.100000000000001" customHeight="1">
      <c r="A21" s="206">
        <v>18</v>
      </c>
      <c r="B21" s="207"/>
      <c r="C21" s="207"/>
      <c r="D21" s="210"/>
      <c r="E21" s="206" t="s">
        <v>65</v>
      </c>
      <c r="F21" s="208">
        <v>0</v>
      </c>
      <c r="G21" s="208">
        <v>0</v>
      </c>
      <c r="H21" s="208">
        <v>0</v>
      </c>
      <c r="I21" s="208">
        <v>0</v>
      </c>
    </row>
    <row r="22" spans="1:9" ht="20.100000000000001" customHeight="1">
      <c r="A22" s="206">
        <v>19</v>
      </c>
      <c r="B22" s="207"/>
      <c r="C22" s="207"/>
      <c r="D22" s="207" t="s">
        <v>105</v>
      </c>
      <c r="E22" s="206" t="s">
        <v>63</v>
      </c>
      <c r="F22" s="208">
        <v>0</v>
      </c>
      <c r="G22" s="209">
        <v>1350000</v>
      </c>
      <c r="H22" s="208">
        <v>0</v>
      </c>
      <c r="I22" s="209">
        <v>1350000</v>
      </c>
    </row>
    <row r="23" spans="1:9" ht="20.100000000000001" customHeight="1">
      <c r="A23" s="206">
        <v>20</v>
      </c>
      <c r="B23" s="207"/>
      <c r="C23" s="207"/>
      <c r="D23" s="207"/>
      <c r="E23" s="206" t="s">
        <v>64</v>
      </c>
      <c r="F23" s="208">
        <v>0</v>
      </c>
      <c r="G23" s="209">
        <v>1350000</v>
      </c>
      <c r="H23" s="208">
        <v>0</v>
      </c>
      <c r="I23" s="209">
        <v>1350000</v>
      </c>
    </row>
    <row r="24" spans="1:9" ht="20.100000000000001" customHeight="1">
      <c r="A24" s="206">
        <v>21</v>
      </c>
      <c r="B24" s="207"/>
      <c r="C24" s="207"/>
      <c r="D24" s="210"/>
      <c r="E24" s="206" t="s">
        <v>65</v>
      </c>
      <c r="F24" s="208">
        <v>0</v>
      </c>
      <c r="G24" s="208">
        <v>0</v>
      </c>
      <c r="H24" s="208">
        <v>0</v>
      </c>
      <c r="I24" s="208">
        <v>0</v>
      </c>
    </row>
    <row r="25" spans="1:9" ht="20.100000000000001" customHeight="1">
      <c r="A25" s="206">
        <v>22</v>
      </c>
      <c r="B25" s="207"/>
      <c r="C25" s="207"/>
      <c r="D25" s="207" t="s">
        <v>22</v>
      </c>
      <c r="E25" s="206" t="s">
        <v>63</v>
      </c>
      <c r="F25" s="208">
        <v>0</v>
      </c>
      <c r="G25" s="209">
        <v>212300</v>
      </c>
      <c r="H25" s="208">
        <v>0</v>
      </c>
      <c r="I25" s="209">
        <v>212300</v>
      </c>
    </row>
    <row r="26" spans="1:9" ht="20.100000000000001" customHeight="1">
      <c r="A26" s="206">
        <v>23</v>
      </c>
      <c r="B26" s="207"/>
      <c r="C26" s="207"/>
      <c r="D26" s="207"/>
      <c r="E26" s="206" t="s">
        <v>64</v>
      </c>
      <c r="F26" s="208">
        <v>0</v>
      </c>
      <c r="G26" s="209">
        <v>212300</v>
      </c>
      <c r="H26" s="208">
        <v>0</v>
      </c>
      <c r="I26" s="209">
        <v>212300</v>
      </c>
    </row>
    <row r="27" spans="1:9" ht="20.100000000000001" customHeight="1">
      <c r="A27" s="206">
        <v>24</v>
      </c>
      <c r="B27" s="207"/>
      <c r="C27" s="210"/>
      <c r="D27" s="210"/>
      <c r="E27" s="206" t="s">
        <v>65</v>
      </c>
      <c r="F27" s="208">
        <v>0</v>
      </c>
      <c r="G27" s="208">
        <v>0</v>
      </c>
      <c r="H27" s="208">
        <v>0</v>
      </c>
      <c r="I27" s="208">
        <v>0</v>
      </c>
    </row>
    <row r="28" spans="1:9" ht="20.100000000000001" customHeight="1">
      <c r="A28" s="206">
        <v>25</v>
      </c>
      <c r="B28" s="207"/>
      <c r="C28" s="207" t="s">
        <v>33</v>
      </c>
      <c r="D28" s="207" t="s">
        <v>77</v>
      </c>
      <c r="E28" s="206" t="s">
        <v>63</v>
      </c>
      <c r="F28" s="208">
        <v>0</v>
      </c>
      <c r="G28" s="209">
        <v>602430</v>
      </c>
      <c r="H28" s="208">
        <v>0</v>
      </c>
      <c r="I28" s="209">
        <v>602430</v>
      </c>
    </row>
    <row r="29" spans="1:9" ht="20.100000000000001" customHeight="1">
      <c r="A29" s="206">
        <v>26</v>
      </c>
      <c r="B29" s="207"/>
      <c r="C29" s="207"/>
      <c r="D29" s="207"/>
      <c r="E29" s="206" t="s">
        <v>64</v>
      </c>
      <c r="F29" s="208">
        <v>0</v>
      </c>
      <c r="G29" s="209">
        <v>602430</v>
      </c>
      <c r="H29" s="208">
        <v>0</v>
      </c>
      <c r="I29" s="209">
        <v>602430</v>
      </c>
    </row>
    <row r="30" spans="1:9" ht="20.100000000000001" customHeight="1">
      <c r="A30" s="206">
        <v>27</v>
      </c>
      <c r="B30" s="207"/>
      <c r="C30" s="207"/>
      <c r="D30" s="210"/>
      <c r="E30" s="206" t="s">
        <v>65</v>
      </c>
      <c r="F30" s="208">
        <v>0</v>
      </c>
      <c r="G30" s="208">
        <v>0</v>
      </c>
      <c r="H30" s="208">
        <v>0</v>
      </c>
      <c r="I30" s="208">
        <v>0</v>
      </c>
    </row>
    <row r="31" spans="1:9" ht="20.100000000000001" customHeight="1">
      <c r="A31" s="206">
        <v>28</v>
      </c>
      <c r="B31" s="207"/>
      <c r="C31" s="207"/>
      <c r="D31" s="207" t="s">
        <v>78</v>
      </c>
      <c r="E31" s="206" t="s">
        <v>63</v>
      </c>
      <c r="F31" s="208">
        <v>0</v>
      </c>
      <c r="G31" s="209">
        <v>1299653</v>
      </c>
      <c r="H31" s="208">
        <v>0</v>
      </c>
      <c r="I31" s="209">
        <v>1299653</v>
      </c>
    </row>
    <row r="32" spans="1:9" ht="20.100000000000001" customHeight="1">
      <c r="A32" s="206">
        <v>29</v>
      </c>
      <c r="B32" s="207"/>
      <c r="C32" s="207"/>
      <c r="D32" s="207"/>
      <c r="E32" s="206" t="s">
        <v>64</v>
      </c>
      <c r="F32" s="208">
        <v>0</v>
      </c>
      <c r="G32" s="209">
        <v>1299653</v>
      </c>
      <c r="H32" s="208">
        <v>0</v>
      </c>
      <c r="I32" s="209">
        <v>1299653</v>
      </c>
    </row>
    <row r="33" spans="1:9" ht="20.100000000000001" customHeight="1">
      <c r="A33" s="206">
        <v>30</v>
      </c>
      <c r="B33" s="207"/>
      <c r="C33" s="207"/>
      <c r="D33" s="210"/>
      <c r="E33" s="206" t="s">
        <v>65</v>
      </c>
      <c r="F33" s="208">
        <v>0</v>
      </c>
      <c r="G33" s="208">
        <v>0</v>
      </c>
      <c r="H33" s="208">
        <v>0</v>
      </c>
      <c r="I33" s="208">
        <v>0</v>
      </c>
    </row>
    <row r="34" spans="1:9" ht="20.100000000000001" customHeight="1">
      <c r="A34" s="206">
        <v>31</v>
      </c>
      <c r="B34" s="207"/>
      <c r="C34" s="207"/>
      <c r="D34" s="207" t="s">
        <v>30</v>
      </c>
      <c r="E34" s="206" t="s">
        <v>63</v>
      </c>
      <c r="F34" s="209">
        <v>2000000</v>
      </c>
      <c r="G34" s="209">
        <v>612450</v>
      </c>
      <c r="H34" s="208">
        <v>0</v>
      </c>
      <c r="I34" s="209">
        <v>2612450</v>
      </c>
    </row>
    <row r="35" spans="1:9" ht="20.100000000000001" customHeight="1">
      <c r="A35" s="206">
        <v>32</v>
      </c>
      <c r="B35" s="207"/>
      <c r="C35" s="207"/>
      <c r="D35" s="207"/>
      <c r="E35" s="206" t="s">
        <v>64</v>
      </c>
      <c r="F35" s="209">
        <v>2000000</v>
      </c>
      <c r="G35" s="209">
        <v>583820</v>
      </c>
      <c r="H35" s="208">
        <v>0</v>
      </c>
      <c r="I35" s="209">
        <v>2583820</v>
      </c>
    </row>
    <row r="36" spans="1:9" ht="20.100000000000001" customHeight="1">
      <c r="A36" s="206">
        <v>33</v>
      </c>
      <c r="B36" s="207"/>
      <c r="C36" s="207"/>
      <c r="D36" s="210"/>
      <c r="E36" s="206" t="s">
        <v>65</v>
      </c>
      <c r="F36" s="208">
        <v>0</v>
      </c>
      <c r="G36" s="209">
        <v>28630</v>
      </c>
      <c r="H36" s="208">
        <v>0</v>
      </c>
      <c r="I36" s="209">
        <v>28630</v>
      </c>
    </row>
    <row r="37" spans="1:9" ht="20.100000000000001" customHeight="1">
      <c r="A37" s="206">
        <v>34</v>
      </c>
      <c r="B37" s="207"/>
      <c r="C37" s="207"/>
      <c r="D37" s="207" t="s">
        <v>31</v>
      </c>
      <c r="E37" s="206" t="s">
        <v>63</v>
      </c>
      <c r="F37" s="208">
        <v>0</v>
      </c>
      <c r="G37" s="209">
        <v>515690</v>
      </c>
      <c r="H37" s="208">
        <v>0</v>
      </c>
      <c r="I37" s="209">
        <v>515690</v>
      </c>
    </row>
    <row r="38" spans="1:9" ht="20.100000000000001" customHeight="1">
      <c r="A38" s="206">
        <v>35</v>
      </c>
      <c r="B38" s="207"/>
      <c r="C38" s="207"/>
      <c r="D38" s="207"/>
      <c r="E38" s="206" t="s">
        <v>64</v>
      </c>
      <c r="F38" s="208">
        <v>0</v>
      </c>
      <c r="G38" s="209">
        <v>515690</v>
      </c>
      <c r="H38" s="208">
        <v>0</v>
      </c>
      <c r="I38" s="209">
        <v>515690</v>
      </c>
    </row>
    <row r="39" spans="1:9" ht="20.100000000000001" customHeight="1">
      <c r="A39" s="206">
        <v>36</v>
      </c>
      <c r="B39" s="207"/>
      <c r="C39" s="207"/>
      <c r="D39" s="210"/>
      <c r="E39" s="206" t="s">
        <v>65</v>
      </c>
      <c r="F39" s="208">
        <v>0</v>
      </c>
      <c r="G39" s="208">
        <v>0</v>
      </c>
      <c r="H39" s="208">
        <v>0</v>
      </c>
      <c r="I39" s="208">
        <v>0</v>
      </c>
    </row>
    <row r="40" spans="1:9" ht="20.100000000000001" customHeight="1">
      <c r="A40" s="206">
        <v>37</v>
      </c>
      <c r="B40" s="207"/>
      <c r="C40" s="207"/>
      <c r="D40" s="207" t="s">
        <v>111</v>
      </c>
      <c r="E40" s="206" t="s">
        <v>63</v>
      </c>
      <c r="F40" s="208">
        <v>0</v>
      </c>
      <c r="G40" s="208">
        <v>0</v>
      </c>
      <c r="H40" s="208">
        <v>0</v>
      </c>
      <c r="I40" s="208">
        <v>0</v>
      </c>
    </row>
    <row r="41" spans="1:9" ht="20.100000000000001" customHeight="1">
      <c r="A41" s="206">
        <v>38</v>
      </c>
      <c r="B41" s="207"/>
      <c r="C41" s="207"/>
      <c r="D41" s="207"/>
      <c r="E41" s="206" t="s">
        <v>64</v>
      </c>
      <c r="F41" s="208">
        <v>0</v>
      </c>
      <c r="G41" s="208">
        <v>0</v>
      </c>
      <c r="H41" s="208">
        <v>0</v>
      </c>
      <c r="I41" s="208">
        <v>0</v>
      </c>
    </row>
    <row r="42" spans="1:9" ht="20.100000000000001" customHeight="1">
      <c r="A42" s="206">
        <v>39</v>
      </c>
      <c r="B42" s="210"/>
      <c r="C42" s="210"/>
      <c r="D42" s="210"/>
      <c r="E42" s="206" t="s">
        <v>65</v>
      </c>
      <c r="F42" s="208">
        <v>0</v>
      </c>
      <c r="G42" s="208">
        <v>0</v>
      </c>
      <c r="H42" s="208">
        <v>0</v>
      </c>
      <c r="I42" s="208">
        <v>0</v>
      </c>
    </row>
    <row r="43" spans="1:9" ht="20.100000000000001" customHeight="1">
      <c r="A43" s="206">
        <v>40</v>
      </c>
      <c r="B43" s="207" t="s">
        <v>40</v>
      </c>
      <c r="C43" s="207" t="s">
        <v>37</v>
      </c>
      <c r="D43" s="207" t="s">
        <v>37</v>
      </c>
      <c r="E43" s="206" t="s">
        <v>63</v>
      </c>
      <c r="F43" s="208">
        <v>0</v>
      </c>
      <c r="G43" s="208">
        <v>0</v>
      </c>
      <c r="H43" s="208">
        <v>0</v>
      </c>
      <c r="I43" s="208">
        <v>0</v>
      </c>
    </row>
    <row r="44" spans="1:9" ht="20.100000000000001" customHeight="1">
      <c r="A44" s="206">
        <v>41</v>
      </c>
      <c r="B44" s="207"/>
      <c r="C44" s="207"/>
      <c r="D44" s="207"/>
      <c r="E44" s="206" t="s">
        <v>64</v>
      </c>
      <c r="F44" s="208">
        <v>0</v>
      </c>
      <c r="G44" s="208">
        <v>0</v>
      </c>
      <c r="H44" s="208">
        <v>0</v>
      </c>
      <c r="I44" s="208">
        <v>0</v>
      </c>
    </row>
    <row r="45" spans="1:9" ht="20.100000000000001" customHeight="1">
      <c r="A45" s="206">
        <v>42</v>
      </c>
      <c r="B45" s="207"/>
      <c r="C45" s="207"/>
      <c r="D45" s="210"/>
      <c r="E45" s="206" t="s">
        <v>65</v>
      </c>
      <c r="F45" s="208">
        <v>0</v>
      </c>
      <c r="G45" s="208">
        <v>0</v>
      </c>
      <c r="H45" s="208">
        <v>0</v>
      </c>
      <c r="I45" s="208">
        <v>0</v>
      </c>
    </row>
    <row r="46" spans="1:9" ht="20.100000000000001" customHeight="1">
      <c r="A46" s="206">
        <v>43</v>
      </c>
      <c r="B46" s="207"/>
      <c r="C46" s="207"/>
      <c r="D46" s="207" t="s">
        <v>38</v>
      </c>
      <c r="E46" s="206" t="s">
        <v>63</v>
      </c>
      <c r="F46" s="208">
        <v>0</v>
      </c>
      <c r="G46" s="209">
        <v>7090000</v>
      </c>
      <c r="H46" s="208">
        <v>0</v>
      </c>
      <c r="I46" s="209">
        <v>7090000</v>
      </c>
    </row>
    <row r="47" spans="1:9" ht="20.100000000000001" customHeight="1">
      <c r="A47" s="206">
        <v>44</v>
      </c>
      <c r="B47" s="207"/>
      <c r="C47" s="207"/>
      <c r="D47" s="207"/>
      <c r="E47" s="206" t="s">
        <v>64</v>
      </c>
      <c r="F47" s="208">
        <v>0</v>
      </c>
      <c r="G47" s="209">
        <v>7090000</v>
      </c>
      <c r="H47" s="208">
        <v>0</v>
      </c>
      <c r="I47" s="209">
        <v>7090000</v>
      </c>
    </row>
    <row r="48" spans="1:9" ht="20.100000000000001" customHeight="1">
      <c r="A48" s="206">
        <v>45</v>
      </c>
      <c r="B48" s="207"/>
      <c r="C48" s="207"/>
      <c r="D48" s="210"/>
      <c r="E48" s="206" t="s">
        <v>65</v>
      </c>
      <c r="F48" s="208">
        <v>0</v>
      </c>
      <c r="G48" s="208">
        <v>0</v>
      </c>
      <c r="H48" s="208">
        <v>0</v>
      </c>
      <c r="I48" s="208">
        <v>0</v>
      </c>
    </row>
    <row r="49" spans="1:9" ht="20.100000000000001" customHeight="1">
      <c r="A49" s="206">
        <v>46</v>
      </c>
      <c r="B49" s="207"/>
      <c r="C49" s="207"/>
      <c r="D49" s="207" t="s">
        <v>39</v>
      </c>
      <c r="E49" s="206" t="s">
        <v>63</v>
      </c>
      <c r="F49" s="208">
        <v>0</v>
      </c>
      <c r="G49" s="208">
        <v>0</v>
      </c>
      <c r="H49" s="228">
        <v>0</v>
      </c>
      <c r="I49" s="228">
        <v>0</v>
      </c>
    </row>
    <row r="50" spans="1:9" ht="20.100000000000001" customHeight="1">
      <c r="A50" s="206">
        <v>47</v>
      </c>
      <c r="B50" s="229"/>
      <c r="C50" s="229"/>
      <c r="D50" s="229"/>
      <c r="E50" s="230" t="s">
        <v>64</v>
      </c>
      <c r="F50" s="231">
        <v>0</v>
      </c>
      <c r="G50" s="232">
        <v>0</v>
      </c>
      <c r="H50" s="233">
        <v>0</v>
      </c>
      <c r="I50" s="234">
        <v>0</v>
      </c>
    </row>
    <row r="51" spans="1:9" ht="20.100000000000001" customHeight="1">
      <c r="A51" s="206">
        <v>48</v>
      </c>
      <c r="B51" s="235"/>
      <c r="C51" s="210"/>
      <c r="D51" s="210"/>
      <c r="E51" s="206" t="s">
        <v>65</v>
      </c>
      <c r="F51" s="208">
        <v>0</v>
      </c>
      <c r="G51" s="208">
        <v>0</v>
      </c>
      <c r="H51" s="208">
        <v>0</v>
      </c>
      <c r="I51" s="208">
        <v>0</v>
      </c>
    </row>
    <row r="52" spans="1:9" ht="20.100000000000001" customHeight="1">
      <c r="A52" s="206">
        <v>49</v>
      </c>
      <c r="B52" s="207" t="s">
        <v>43</v>
      </c>
      <c r="C52" s="207" t="s">
        <v>33</v>
      </c>
      <c r="D52" s="207" t="s">
        <v>113</v>
      </c>
      <c r="E52" s="206" t="s">
        <v>63</v>
      </c>
      <c r="F52" s="209">
        <v>700000</v>
      </c>
      <c r="G52" s="208">
        <v>0</v>
      </c>
      <c r="H52" s="209">
        <v>1398460</v>
      </c>
      <c r="I52" s="209">
        <v>2098460</v>
      </c>
    </row>
    <row r="53" spans="1:9" ht="20.100000000000001" customHeight="1">
      <c r="A53" s="206">
        <v>50</v>
      </c>
      <c r="B53" s="207"/>
      <c r="C53" s="207"/>
      <c r="D53" s="207"/>
      <c r="E53" s="206" t="s">
        <v>64</v>
      </c>
      <c r="F53" s="209">
        <v>700000</v>
      </c>
      <c r="G53" s="208">
        <v>0</v>
      </c>
      <c r="H53" s="209">
        <v>1398460</v>
      </c>
      <c r="I53" s="209">
        <v>2098460</v>
      </c>
    </row>
    <row r="54" spans="1:9" ht="20.100000000000001" customHeight="1">
      <c r="A54" s="206">
        <v>51</v>
      </c>
      <c r="B54" s="207"/>
      <c r="C54" s="210"/>
      <c r="D54" s="210"/>
      <c r="E54" s="206" t="s">
        <v>65</v>
      </c>
      <c r="F54" s="208">
        <v>0</v>
      </c>
      <c r="G54" s="208">
        <v>0</v>
      </c>
      <c r="H54" s="208">
        <v>0</v>
      </c>
      <c r="I54" s="208">
        <v>0</v>
      </c>
    </row>
    <row r="55" spans="1:9" ht="20.100000000000001" customHeight="1">
      <c r="A55" s="206">
        <v>52</v>
      </c>
      <c r="B55" s="207"/>
      <c r="C55" s="207" t="s">
        <v>43</v>
      </c>
      <c r="D55" s="207" t="s">
        <v>114</v>
      </c>
      <c r="E55" s="206" t="s">
        <v>63</v>
      </c>
      <c r="F55" s="209">
        <v>1900000</v>
      </c>
      <c r="G55" s="208">
        <v>0</v>
      </c>
      <c r="H55" s="209">
        <v>2550140</v>
      </c>
      <c r="I55" s="209">
        <v>4450140</v>
      </c>
    </row>
    <row r="56" spans="1:9" ht="20.100000000000001" customHeight="1">
      <c r="A56" s="206">
        <v>53</v>
      </c>
      <c r="B56" s="207"/>
      <c r="C56" s="207"/>
      <c r="D56" s="207"/>
      <c r="E56" s="206" t="s">
        <v>64</v>
      </c>
      <c r="F56" s="209">
        <v>1900000</v>
      </c>
      <c r="G56" s="208">
        <v>0</v>
      </c>
      <c r="H56" s="209">
        <v>2516930</v>
      </c>
      <c r="I56" s="209">
        <v>4416930</v>
      </c>
    </row>
    <row r="57" spans="1:9" ht="20.100000000000001" customHeight="1">
      <c r="A57" s="206">
        <v>54</v>
      </c>
      <c r="B57" s="207"/>
      <c r="C57" s="207"/>
      <c r="D57" s="210"/>
      <c r="E57" s="206" t="s">
        <v>65</v>
      </c>
      <c r="F57" s="208">
        <v>0</v>
      </c>
      <c r="G57" s="208">
        <v>0</v>
      </c>
      <c r="H57" s="209">
        <v>33210</v>
      </c>
      <c r="I57" s="209">
        <v>33210</v>
      </c>
    </row>
    <row r="58" spans="1:9" ht="20.100000000000001" customHeight="1">
      <c r="A58" s="206">
        <v>55</v>
      </c>
      <c r="B58" s="207"/>
      <c r="C58" s="207"/>
      <c r="D58" s="207" t="s">
        <v>115</v>
      </c>
      <c r="E58" s="206" t="s">
        <v>63</v>
      </c>
      <c r="F58" s="208">
        <v>0</v>
      </c>
      <c r="G58" s="208">
        <v>0</v>
      </c>
      <c r="H58" s="209">
        <v>587960</v>
      </c>
      <c r="I58" s="209">
        <v>587960</v>
      </c>
    </row>
    <row r="59" spans="1:9" ht="20.100000000000001" customHeight="1">
      <c r="A59" s="206">
        <v>56</v>
      </c>
      <c r="B59" s="207"/>
      <c r="C59" s="207"/>
      <c r="D59" s="207"/>
      <c r="E59" s="206" t="s">
        <v>64</v>
      </c>
      <c r="F59" s="208">
        <v>0</v>
      </c>
      <c r="G59" s="208">
        <v>0</v>
      </c>
      <c r="H59" s="209">
        <v>587960</v>
      </c>
      <c r="I59" s="209">
        <v>587960</v>
      </c>
    </row>
    <row r="60" spans="1:9" ht="20.100000000000001" customHeight="1">
      <c r="A60" s="206">
        <v>57</v>
      </c>
      <c r="B60" s="207"/>
      <c r="C60" s="207"/>
      <c r="D60" s="210"/>
      <c r="E60" s="206" t="s">
        <v>65</v>
      </c>
      <c r="F60" s="208">
        <v>0</v>
      </c>
      <c r="G60" s="208">
        <v>0</v>
      </c>
      <c r="H60" s="208">
        <v>0</v>
      </c>
      <c r="I60" s="208">
        <v>0</v>
      </c>
    </row>
    <row r="61" spans="1:9" ht="20.100000000000001" customHeight="1">
      <c r="A61" s="206">
        <v>58</v>
      </c>
      <c r="B61" s="207"/>
      <c r="C61" s="207"/>
      <c r="D61" s="207" t="s">
        <v>43</v>
      </c>
      <c r="E61" s="206" t="s">
        <v>63</v>
      </c>
      <c r="F61" s="208">
        <v>0</v>
      </c>
      <c r="G61" s="208">
        <v>0</v>
      </c>
      <c r="H61" s="209">
        <v>4145000</v>
      </c>
      <c r="I61" s="209">
        <v>4145000</v>
      </c>
    </row>
    <row r="62" spans="1:9" ht="20.100000000000001" customHeight="1">
      <c r="A62" s="206">
        <v>59</v>
      </c>
      <c r="B62" s="207"/>
      <c r="C62" s="207"/>
      <c r="D62" s="207"/>
      <c r="E62" s="206" t="s">
        <v>64</v>
      </c>
      <c r="F62" s="208">
        <v>0</v>
      </c>
      <c r="G62" s="208">
        <v>0</v>
      </c>
      <c r="H62" s="209">
        <v>4145000</v>
      </c>
      <c r="I62" s="209">
        <v>4145000</v>
      </c>
    </row>
    <row r="63" spans="1:9" ht="20.100000000000001" customHeight="1">
      <c r="A63" s="206">
        <v>60</v>
      </c>
      <c r="B63" s="210"/>
      <c r="C63" s="210"/>
      <c r="D63" s="210"/>
      <c r="E63" s="206" t="s">
        <v>65</v>
      </c>
      <c r="F63" s="208">
        <v>0</v>
      </c>
      <c r="G63" s="208">
        <v>0</v>
      </c>
      <c r="H63" s="208">
        <v>0</v>
      </c>
      <c r="I63" s="208">
        <v>0</v>
      </c>
    </row>
    <row r="64" spans="1:9" ht="20.100000000000001" customHeight="1">
      <c r="A64" s="206">
        <v>61</v>
      </c>
      <c r="B64" s="207" t="s">
        <v>50</v>
      </c>
      <c r="C64" s="207" t="s">
        <v>50</v>
      </c>
      <c r="D64" s="207" t="s">
        <v>50</v>
      </c>
      <c r="E64" s="206" t="s">
        <v>63</v>
      </c>
      <c r="F64" s="208">
        <v>0</v>
      </c>
      <c r="G64" s="208">
        <v>0</v>
      </c>
      <c r="H64" s="208">
        <v>0</v>
      </c>
      <c r="I64" s="208">
        <v>0</v>
      </c>
    </row>
    <row r="65" spans="1:9" ht="20.100000000000001" customHeight="1">
      <c r="A65" s="206">
        <v>62</v>
      </c>
      <c r="B65" s="207"/>
      <c r="C65" s="207"/>
      <c r="D65" s="207"/>
      <c r="E65" s="206" t="s">
        <v>64</v>
      </c>
      <c r="F65" s="208">
        <v>0</v>
      </c>
      <c r="G65" s="208">
        <v>0</v>
      </c>
      <c r="H65" s="208">
        <v>0</v>
      </c>
      <c r="I65" s="208">
        <v>0</v>
      </c>
    </row>
    <row r="66" spans="1:9" ht="20.100000000000001" customHeight="1">
      <c r="A66" s="206">
        <v>63</v>
      </c>
      <c r="B66" s="210"/>
      <c r="C66" s="210"/>
      <c r="D66" s="210"/>
      <c r="E66" s="206" t="s">
        <v>65</v>
      </c>
      <c r="F66" s="208">
        <v>0</v>
      </c>
      <c r="G66" s="208">
        <v>0</v>
      </c>
      <c r="H66" s="208">
        <v>0</v>
      </c>
      <c r="I66" s="208">
        <v>0</v>
      </c>
    </row>
    <row r="67" spans="1:9" ht="20.100000000000001" customHeight="1">
      <c r="A67" s="206">
        <v>64</v>
      </c>
      <c r="B67" s="207" t="s">
        <v>87</v>
      </c>
      <c r="C67" s="207" t="s">
        <v>87</v>
      </c>
      <c r="D67" s="207" t="s">
        <v>51</v>
      </c>
      <c r="E67" s="206" t="s">
        <v>63</v>
      </c>
      <c r="F67" s="208">
        <v>0</v>
      </c>
      <c r="G67" s="209">
        <v>7965838</v>
      </c>
      <c r="H67" s="209">
        <v>13973440</v>
      </c>
      <c r="I67" s="209">
        <v>21939278</v>
      </c>
    </row>
    <row r="68" spans="1:9" ht="20.100000000000001" customHeight="1">
      <c r="A68" s="206">
        <v>65</v>
      </c>
      <c r="B68" s="207"/>
      <c r="C68" s="207"/>
      <c r="D68" s="207"/>
      <c r="E68" s="206" t="s">
        <v>64</v>
      </c>
      <c r="F68" s="208">
        <v>0</v>
      </c>
      <c r="G68" s="208">
        <v>0</v>
      </c>
      <c r="H68" s="208">
        <v>0</v>
      </c>
      <c r="I68" s="208">
        <v>0</v>
      </c>
    </row>
    <row r="69" spans="1:9" ht="20.100000000000001" customHeight="1">
      <c r="A69" s="206">
        <v>66</v>
      </c>
      <c r="B69" s="207"/>
      <c r="C69" s="207"/>
      <c r="D69" s="210"/>
      <c r="E69" s="206" t="s">
        <v>65</v>
      </c>
      <c r="F69" s="208">
        <v>0</v>
      </c>
      <c r="G69" s="209">
        <v>7965838</v>
      </c>
      <c r="H69" s="209">
        <v>13973440</v>
      </c>
      <c r="I69" s="209">
        <v>21939278</v>
      </c>
    </row>
    <row r="70" spans="1:9" ht="20.100000000000001" customHeight="1">
      <c r="A70" s="206">
        <v>67</v>
      </c>
      <c r="B70" s="207"/>
      <c r="C70" s="207"/>
      <c r="D70" s="207" t="s">
        <v>146</v>
      </c>
      <c r="E70" s="206" t="s">
        <v>63</v>
      </c>
      <c r="F70" s="209">
        <v>178270</v>
      </c>
      <c r="G70" s="208">
        <v>0</v>
      </c>
      <c r="H70" s="208">
        <v>0</v>
      </c>
      <c r="I70" s="209">
        <v>178270</v>
      </c>
    </row>
    <row r="71" spans="1:9" ht="20.100000000000001" customHeight="1">
      <c r="A71" s="206">
        <v>68</v>
      </c>
      <c r="B71" s="207"/>
      <c r="C71" s="207"/>
      <c r="D71" s="207"/>
      <c r="E71" s="206" t="s">
        <v>64</v>
      </c>
      <c r="F71" s="208">
        <v>0</v>
      </c>
      <c r="G71" s="208">
        <v>0</v>
      </c>
      <c r="H71" s="208">
        <v>0</v>
      </c>
      <c r="I71" s="208">
        <v>0</v>
      </c>
    </row>
    <row r="72" spans="1:9" ht="20.100000000000001" customHeight="1">
      <c r="A72" s="206">
        <v>69</v>
      </c>
      <c r="B72" s="210"/>
      <c r="C72" s="210"/>
      <c r="D72" s="210"/>
      <c r="E72" s="206" t="s">
        <v>65</v>
      </c>
      <c r="F72" s="209">
        <v>178270</v>
      </c>
      <c r="G72" s="208">
        <v>0</v>
      </c>
      <c r="H72" s="208">
        <v>0</v>
      </c>
      <c r="I72" s="209">
        <v>178270</v>
      </c>
    </row>
    <row r="73" spans="1:9" ht="20.100000000000001" customHeight="1">
      <c r="A73" s="211" t="s">
        <v>124</v>
      </c>
      <c r="B73" s="212"/>
      <c r="C73" s="212"/>
      <c r="D73" s="213"/>
      <c r="E73" s="214" t="s">
        <v>63</v>
      </c>
      <c r="F73" s="215">
        <v>135937000</v>
      </c>
      <c r="G73" s="215">
        <v>24272000</v>
      </c>
      <c r="H73" s="215">
        <v>22655000</v>
      </c>
      <c r="I73" s="215">
        <v>182864000</v>
      </c>
    </row>
    <row r="74" spans="1:9" ht="20.100000000000001" customHeight="1">
      <c r="A74" s="216"/>
      <c r="B74" s="217"/>
      <c r="C74" s="217"/>
      <c r="D74" s="218"/>
      <c r="E74" s="219" t="s">
        <v>64</v>
      </c>
      <c r="F74" s="220">
        <v>135758730</v>
      </c>
      <c r="G74" s="220">
        <v>16277532</v>
      </c>
      <c r="H74" s="220">
        <v>8648350</v>
      </c>
      <c r="I74" s="220">
        <v>160684612</v>
      </c>
    </row>
    <row r="75" spans="1:9" ht="20.100000000000001" customHeight="1">
      <c r="A75" s="221"/>
      <c r="B75" s="222"/>
      <c r="C75" s="222"/>
      <c r="D75" s="223"/>
      <c r="E75" s="219" t="s">
        <v>65</v>
      </c>
      <c r="F75" s="220">
        <v>178270</v>
      </c>
      <c r="G75" s="220">
        <v>7994468</v>
      </c>
      <c r="H75" s="220">
        <v>14006650</v>
      </c>
      <c r="I75" s="220">
        <v>22179388</v>
      </c>
    </row>
    <row r="76" spans="1:9">
      <c r="A76" s="236"/>
      <c r="B76" s="236"/>
      <c r="C76" s="236"/>
      <c r="D76" s="236"/>
      <c r="E76" s="236"/>
      <c r="F76" s="236"/>
      <c r="G76" s="236"/>
      <c r="H76" s="236"/>
      <c r="I76" s="236"/>
    </row>
    <row r="77" spans="1:9">
      <c r="A77" s="236"/>
      <c r="B77" s="236"/>
      <c r="C77" s="236"/>
      <c r="D77" s="236"/>
      <c r="E77" s="236"/>
      <c r="F77" s="236"/>
      <c r="G77" s="236"/>
      <c r="H77" s="236"/>
      <c r="I77" s="236"/>
    </row>
    <row r="78" spans="1:9">
      <c r="A78" s="236"/>
      <c r="B78" s="236"/>
      <c r="C78" s="236"/>
      <c r="D78" s="236"/>
      <c r="E78" s="236"/>
      <c r="F78" s="236"/>
      <c r="G78" s="236"/>
      <c r="H78" s="236"/>
      <c r="I78" s="236"/>
    </row>
  </sheetData>
  <mergeCells count="9">
    <mergeCell ref="A73:D75"/>
    <mergeCell ref="A1:I1"/>
    <mergeCell ref="A2:A3"/>
    <mergeCell ref="B2:D2"/>
    <mergeCell ref="E2:E3"/>
    <mergeCell ref="F2:F3"/>
    <mergeCell ref="G2:G3"/>
    <mergeCell ref="H2:H3"/>
    <mergeCell ref="I2:I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6</vt:i4>
      </vt:variant>
    </vt:vector>
  </HeadingPairs>
  <TitlesOfParts>
    <vt:vector size="18" baseType="lpstr">
      <vt:lpstr>법인 총괄표</vt:lpstr>
      <vt:lpstr>법인 세입결산서</vt:lpstr>
      <vt:lpstr>법인 세출결산서</vt:lpstr>
      <vt:lpstr>로뎀나무 총괄표</vt:lpstr>
      <vt:lpstr>로뎀나무 세입결산서</vt:lpstr>
      <vt:lpstr>로뎀나무 세출결산서</vt:lpstr>
      <vt:lpstr>포도나무 총괄표</vt:lpstr>
      <vt:lpstr>포도나무 세입결산서</vt:lpstr>
      <vt:lpstr>포도나무 세출결산서</vt:lpstr>
      <vt:lpstr>로뎀 총괄표</vt:lpstr>
      <vt:lpstr>로뎀 세입결산서</vt:lpstr>
      <vt:lpstr>로뎀 세출결산서</vt:lpstr>
      <vt:lpstr>'로뎀 세입결산서'!Print_Titles</vt:lpstr>
      <vt:lpstr>'로뎀 세출결산서'!Print_Titles</vt:lpstr>
      <vt:lpstr>'로뎀나무 세출결산서'!Print_Titles</vt:lpstr>
      <vt:lpstr>'법인 세입결산서'!Print_Titles</vt:lpstr>
      <vt:lpstr>'법인 세출결산서'!Print_Titles</vt:lpstr>
      <vt:lpstr>'포도나무 세출결산서'!Print_Titles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김연정</dc:creator>
  <cp:lastModifiedBy>김연정</cp:lastModifiedBy>
  <dcterms:created xsi:type="dcterms:W3CDTF">2015-02-03T06:17:00Z</dcterms:created>
  <dcterms:modified xsi:type="dcterms:W3CDTF">2015-02-03T06:23:55Z</dcterms:modified>
</cp:coreProperties>
</file>